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<sst xmlns="http://schemas.openxmlformats.org/spreadsheetml/2006/main" count="243" uniqueCount="147">
  <si>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</si>
  <si>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</si>
  <si>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</si>
  <si>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</si>
  <si>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</si>
  <si>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</si>
  <si>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</si>
  <si>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</si>
  <si>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</si>
  <si>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</si>
  <si>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</si>
  <si>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</si>
  <si>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</si>
  <si>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</si>
  <si>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</si>
  <si>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</si>
  <si>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</si>
  <si>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</si>
  <si>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</si>
  <si>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</si>
  <si>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</si>
  <si>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</si>
  <si>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</si>
  <si>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</si>
  <si>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</si>
  <si>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</si>
  <si>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</si>
  <si>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</si>
  <si>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</si>
  <si>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</si>
  <si>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</si>
  <si>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</si>
  <si>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</si>
  <si>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</si>
  <si>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</si>
  <si>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</si>
  <si>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</si>
  <si>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</si>
  <si>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</si>
  <si>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</si>
  <si>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</si>
  <si>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</si>
  <si>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</si>
  <si>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</si>
  <si>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</si>
  <si>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</si>
  <si>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</si>
  <si>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</si>
  <si>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</si>
  <si>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</si>
  <si>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</si>
  <si>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</si>
  <si>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</si>
  <si>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</si>
  <si>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</si>
  <si>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</si>
  <si>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</si>
  <si>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</si>
  <si>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</si>
  <si>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</si>
  <si>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</si>
  <si>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</si>
  <si>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</si>
  <si>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</si>
  <si>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</si>
  <si>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</si>
  <si>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</si>
  <si>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</si>
  <si>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</si>
  <si>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</si>
  <si>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</si>
  <si>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Тищенков Юрий Сергеевич</t>
  </si>
  <si>
    <t>1986 кмс</t>
  </si>
  <si>
    <t>ЮФО, Ростовская , Ростов</t>
  </si>
  <si>
    <t>Угрюмов О</t>
  </si>
  <si>
    <t>Фролов Иван Михайлович</t>
  </si>
  <si>
    <t>24.04.83. кмс</t>
  </si>
  <si>
    <t>ПФО, Нижегородская, ПР</t>
  </si>
  <si>
    <t>Чугреев АВ</t>
  </si>
  <si>
    <t>Курбанов Ринат Рифкатович</t>
  </si>
  <si>
    <t>05.11.84, МС</t>
  </si>
  <si>
    <t>СФО, Красноярский</t>
  </si>
  <si>
    <t>Хориков ВА</t>
  </si>
  <si>
    <t>Косарев Александр Александролвич</t>
  </si>
  <si>
    <t>16.02.89. мс</t>
  </si>
  <si>
    <t>ЦФО, Белгородская, ВС</t>
  </si>
  <si>
    <t>Бондаренко ВА, Чесников СА</t>
  </si>
  <si>
    <t>Князев Алексей Дмитриевич</t>
  </si>
  <si>
    <t>25.08.75, МСМК</t>
  </si>
  <si>
    <t>СФО, Забайкальский, Чита, Д</t>
  </si>
  <si>
    <t>Малышев ЭГ</t>
  </si>
  <si>
    <t>Барулин Александр Александрович</t>
  </si>
  <si>
    <t>09.04.80 кмс</t>
  </si>
  <si>
    <t>ЦФО, Московская, Балашиха, ПР</t>
  </si>
  <si>
    <t>Николайчик ВК, Урюпин ОВ</t>
  </si>
  <si>
    <t>25.07.1987, кмс</t>
  </si>
  <si>
    <t xml:space="preserve">СЗФО, Вологодская , Тотьма МО                       </t>
  </si>
  <si>
    <t>Коршунов СИ, Тчанников ИА</t>
  </si>
  <si>
    <t>Заболотный Дмитрий Владимирович</t>
  </si>
  <si>
    <t>18.08.81,мсмк</t>
  </si>
  <si>
    <t>СЗФО, Калининградская</t>
  </si>
  <si>
    <t>Морозов ОС, Курденков АН, Чугреев АВ</t>
  </si>
  <si>
    <t>Прасин Алексей Владимирович</t>
  </si>
  <si>
    <t>14.03.1982, КМС</t>
  </si>
  <si>
    <t>УФО, ХМАО</t>
  </si>
  <si>
    <t>Стивочук ГЛ</t>
  </si>
  <si>
    <t>Магомедов Муртуз Магомедкамилович</t>
  </si>
  <si>
    <t>14.11.85 КМС</t>
  </si>
  <si>
    <t>СКФО, Р. Дагестан ПР</t>
  </si>
  <si>
    <t>Булатов К. Х., Булатов Г. А.</t>
  </si>
  <si>
    <t>Трушов Виктор Михайлович</t>
  </si>
  <si>
    <t>04.05.84 МС</t>
  </si>
  <si>
    <t>СКФО, РСО-А,Владикавказ МО</t>
  </si>
  <si>
    <t>Циклаури И., Гасиев П.</t>
  </si>
  <si>
    <t>Шилин Алексей Валерьевич</t>
  </si>
  <si>
    <t>05.04. 87 кмс</t>
  </si>
  <si>
    <t>Москва</t>
  </si>
  <si>
    <t>Елесин НА, Гаджиев КА</t>
  </si>
  <si>
    <t>Кученко Владимир Анатольевич</t>
  </si>
  <si>
    <t>12.09.1981 кмс</t>
  </si>
  <si>
    <t>С-Петербург, ПР</t>
  </si>
  <si>
    <t>Коршунов АИ</t>
  </si>
  <si>
    <t>Кригер Иван  Иванович</t>
  </si>
  <si>
    <t>05.11.88 кмс</t>
  </si>
  <si>
    <t>С-Петербург, Д</t>
  </si>
  <si>
    <t>Костин А.В</t>
  </si>
  <si>
    <t>Сидельников Кирилл Юрьевич</t>
  </si>
  <si>
    <t>17.08.88,мс</t>
  </si>
  <si>
    <t>Чесников СА</t>
  </si>
  <si>
    <t>Каримов Рашид Ахмедович</t>
  </si>
  <si>
    <t>1984, КМС</t>
  </si>
  <si>
    <t>УФО, Тюменская МО</t>
  </si>
  <si>
    <t>Мухамедшин О.Х.</t>
  </si>
  <si>
    <t>Кочеров Семен Сергеевич</t>
  </si>
  <si>
    <t>01.11.74 мс</t>
  </si>
  <si>
    <t>ЦФО, Тверская, Конаково</t>
  </si>
  <si>
    <t>Сысенко ЮВ, Соколов АЕ</t>
  </si>
  <si>
    <t>Полехин Денис Владимирович</t>
  </si>
  <si>
    <t>17.08.90 мс</t>
  </si>
  <si>
    <t>ЦФО, Тульская, Тула , МО</t>
  </si>
  <si>
    <t>Ломиворотов РМ, Рюмшин АВ</t>
  </si>
  <si>
    <t>в.к. +100  кг.</t>
  </si>
  <si>
    <t>Федор Емельяненко</t>
  </si>
  <si>
    <t>7-8</t>
  </si>
  <si>
    <t>9-12</t>
  </si>
  <si>
    <t>13-16</t>
  </si>
  <si>
    <t>17-18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</si>
</sst>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33" borderId="36" xfId="42" applyFont="1" applyFill="1" applyBorder="1" applyAlignment="1" applyProtection="1">
      <alignment horizontal="center" vertical="center" wrapText="1"/>
      <protection/>
    </xf>
    <xf numFmtId="0" fontId="12" fillId="33" borderId="37" xfId="42" applyFont="1" applyFill="1" applyBorder="1" applyAlignment="1" applyProtection="1">
      <alignment horizontal="center" vertical="center" wrapText="1"/>
      <protection/>
    </xf>
    <xf numFmtId="0" fontId="12" fillId="33" borderId="38" xfId="42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0" fillId="0" borderId="18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49" fontId="16" fillId="0" borderId="39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0" fillId="0" borderId="3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35" borderId="39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43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7" fillId="0" borderId="48" xfId="42" applyFont="1" applyBorder="1" applyAlignment="1" applyProtection="1">
      <alignment horizontal="left" vertical="center" wrapText="1"/>
      <protection/>
    </xf>
    <xf numFmtId="0" fontId="57" fillId="0" borderId="22" xfId="42" applyFont="1" applyBorder="1" applyAlignment="1" applyProtection="1">
      <alignment horizontal="left" vertical="center" wrapText="1"/>
      <protection/>
    </xf>
    <xf numFmtId="0" fontId="57" fillId="0" borderId="43" xfId="42" applyFont="1" applyBorder="1" applyAlignment="1" applyProtection="1">
      <alignment horizontal="left" vertical="center" wrapText="1"/>
      <protection/>
    </xf>
    <xf numFmtId="0" fontId="57" fillId="0" borderId="45" xfId="0" applyFont="1" applyBorder="1" applyAlignment="1">
      <alignment horizontal="left" vertical="center" wrapText="1"/>
    </xf>
    <xf numFmtId="0" fontId="57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36" xfId="42" applyFont="1" applyFill="1" applyBorder="1" applyAlignment="1" applyProtection="1">
      <alignment horizontal="center" vertical="center"/>
      <protection/>
    </xf>
    <xf numFmtId="0" fontId="19" fillId="34" borderId="37" xfId="42" applyFont="1" applyFill="1" applyBorder="1" applyAlignment="1" applyProtection="1">
      <alignment horizontal="center" vertical="center"/>
      <protection/>
    </xf>
    <xf numFmtId="0" fontId="19" fillId="34" borderId="38" xfId="42" applyFont="1" applyFill="1" applyBorder="1" applyAlignment="1" applyProtection="1">
      <alignment horizontal="center" vertical="center"/>
      <protection/>
    </xf>
    <xf numFmtId="0" fontId="20" fillId="35" borderId="54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20" fillId="36" borderId="54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0" fillId="34" borderId="54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4" fillId="0" borderId="54" xfId="42" applyFont="1" applyBorder="1" applyAlignment="1" applyProtection="1">
      <alignment horizontal="center" vertical="center"/>
      <protection/>
    </xf>
    <xf numFmtId="0" fontId="4" fillId="0" borderId="5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33" borderId="36" xfId="42" applyFont="1" applyFill="1" applyBorder="1" applyAlignment="1" applyProtection="1">
      <alignment horizontal="center" vertical="center" wrapText="1"/>
      <protection/>
    </xf>
    <xf numFmtId="0" fontId="6" fillId="33" borderId="37" xfId="42" applyFont="1" applyFill="1" applyBorder="1" applyAlignment="1" applyProtection="1">
      <alignment horizontal="center" vertical="center" wrapText="1"/>
      <protection/>
    </xf>
    <xf numFmtId="0" fontId="6" fillId="33" borderId="38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1</xdr:row>
      <xdr:rowOff>257175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089;%202011%20&#1095;&#1077;&#1088;&#1085;&#1086;&#1074;&#1080;&#1082;\&#1057;&#1047;&#1060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2"/>
    </sheetNames>
    <sheetDataSet>
      <sheetData sheetId="0">
        <row r="2">
          <cell r="A2" t="str">
            <v>Чемпионат России по боевому самбо  </v>
          </cell>
        </row>
        <row r="3">
          <cell r="A3" t="str">
            <v>25-28  февраля  2011 г.  г. Санкт-Петербург</v>
          </cell>
        </row>
        <row r="6">
          <cell r="A6" t="str">
            <v>Гл. судья, судья МК</v>
          </cell>
          <cell r="G6" t="str">
            <v>А.А. Лебедев</v>
          </cell>
        </row>
        <row r="7">
          <cell r="G7" t="str">
            <v>/ г. Москва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оевое самбо"/>
    </sheetNames>
    <sheetDataSet>
      <sheetData sheetId="0">
        <row r="36">
          <cell r="C36" t="str">
            <v>Шихмагомедов Тимур Шихбалаевич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3"/>
  <sheetViews>
    <sheetView tabSelected="1" zoomScalePageLayoutView="0" workbookViewId="0" topLeftCell="A1">
      <selection activeCell="A75" sqref="A1:G75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9.5" thickBot="1">
      <c r="A1" s="173" t="s">
        <v>56</v>
      </c>
      <c r="B1" s="173"/>
      <c r="C1" s="173"/>
      <c r="D1" s="173"/>
      <c r="E1" s="173"/>
      <c r="F1" s="173"/>
      <c r="G1" s="173"/>
    </row>
    <row r="2" spans="2:7" ht="22.5" customHeight="1" thickBot="1">
      <c r="B2" s="163" t="s">
        <v>58</v>
      </c>
      <c r="C2" s="163"/>
      <c r="D2" s="164" t="str">
        <f>HYPERLINK('[1]реквизиты'!$A$2)</f>
        <v>Чемпионат России по боевому самбо  </v>
      </c>
      <c r="E2" s="165"/>
      <c r="F2" s="165"/>
      <c r="G2" s="166"/>
    </row>
    <row r="3" spans="2:7" ht="15" customHeight="1">
      <c r="B3" s="144"/>
      <c r="C3" s="176" t="str">
        <f>HYPERLINK('[1]реквизиты'!$A$3)</f>
        <v>25-28  февраля  2011 г.  г. Санкт-Петербург</v>
      </c>
      <c r="D3" s="176"/>
      <c r="E3" s="176"/>
      <c r="F3" s="161" t="str">
        <f>HYPERLINK('пр.взв.'!D4)</f>
        <v>в.к. +100  кг.</v>
      </c>
      <c r="G3" s="162"/>
    </row>
    <row r="4" spans="1:7" ht="12.75">
      <c r="A4" s="174" t="s">
        <v>10</v>
      </c>
      <c r="B4" s="175" t="s">
        <v>5</v>
      </c>
      <c r="C4" s="174" t="s">
        <v>6</v>
      </c>
      <c r="D4" s="174" t="s">
        <v>7</v>
      </c>
      <c r="E4" s="174" t="s">
        <v>8</v>
      </c>
      <c r="F4" s="174" t="s">
        <v>11</v>
      </c>
      <c r="G4" s="174" t="s">
        <v>9</v>
      </c>
    </row>
    <row r="5" spans="1:7" ht="9.75" customHeight="1">
      <c r="A5" s="174"/>
      <c r="B5" s="175"/>
      <c r="C5" s="174"/>
      <c r="D5" s="174"/>
      <c r="E5" s="174"/>
      <c r="F5" s="174"/>
      <c r="G5" s="174"/>
    </row>
    <row r="6" spans="1:7" ht="12.75" customHeight="1">
      <c r="A6" s="167" t="s">
        <v>25</v>
      </c>
      <c r="B6" s="170">
        <v>15</v>
      </c>
      <c r="C6" s="171" t="str">
        <f>VLOOKUP(B6,'пр.взв.'!B5:G70,2,FALSE)</f>
        <v>Сидельников Кирилл Юрьевич</v>
      </c>
      <c r="D6" s="168" t="str">
        <f>VLOOKUP(B6,'пр.взв.'!B5:G70,3,FALSE)</f>
        <v>17.08.88,мс</v>
      </c>
      <c r="E6" s="168" t="str">
        <f>VLOOKUP(B6,'пр.взв.'!B5:G70,4,FALSE)</f>
        <v>ЦФО, Белгородская, ВС</v>
      </c>
      <c r="F6" s="168">
        <f>VLOOKUP(B6,'пр.взв.'!B5:G70,5,FALSE)</f>
        <v>0</v>
      </c>
      <c r="G6" s="171" t="str">
        <f>VLOOKUP(B6,'пр.взв.'!B5:G70,6,FALSE)</f>
        <v>Чесников СА</v>
      </c>
    </row>
    <row r="7" spans="1:7" ht="12.75" customHeight="1">
      <c r="A7" s="167"/>
      <c r="B7" s="170"/>
      <c r="C7" s="172"/>
      <c r="D7" s="169"/>
      <c r="E7" s="169"/>
      <c r="F7" s="169"/>
      <c r="G7" s="172"/>
    </row>
    <row r="8" spans="1:7" ht="12.75" customHeight="1">
      <c r="A8" s="167" t="s">
        <v>26</v>
      </c>
      <c r="B8" s="170">
        <v>8</v>
      </c>
      <c r="C8" s="171" t="str">
        <f>VLOOKUP(B8,'пр.взв.'!B7:G70,2,FALSE)</f>
        <v>Заболотный Дмитрий Владимирович</v>
      </c>
      <c r="D8" s="168" t="str">
        <f>VLOOKUP(B8,'пр.взв.'!B7:G70,3,FALSE)</f>
        <v>18.08.81,мсмк</v>
      </c>
      <c r="E8" s="168" t="str">
        <f>VLOOKUP(B8,'пр.взв.'!B7:G70,4,FALSE)</f>
        <v>СЗФО, Калининградская</v>
      </c>
      <c r="F8" s="168">
        <f>VLOOKUP(B8,'пр.взв.'!B7:G70,5,FALSE)</f>
        <v>0</v>
      </c>
      <c r="G8" s="171" t="str">
        <f>VLOOKUP(B8,'пр.взв.'!B7:G70,6,FALSE)</f>
        <v>Морозов ОС, Курденков АН, Чугреев АВ</v>
      </c>
    </row>
    <row r="9" spans="1:7" ht="12.75" customHeight="1">
      <c r="A9" s="167"/>
      <c r="B9" s="170"/>
      <c r="C9" s="172"/>
      <c r="D9" s="169"/>
      <c r="E9" s="169"/>
      <c r="F9" s="169"/>
      <c r="G9" s="172"/>
    </row>
    <row r="10" spans="1:7" ht="12.75" customHeight="1">
      <c r="A10" s="167" t="s">
        <v>28</v>
      </c>
      <c r="B10" s="170">
        <v>10</v>
      </c>
      <c r="C10" s="171" t="str">
        <f>VLOOKUP(B10,'пр.взв.'!B7:G70,2,FALSE)</f>
        <v>Магомедов Муртуз Магомедкамилович</v>
      </c>
      <c r="D10" s="168" t="str">
        <f>VLOOKUP(B10,'пр.взв.'!B7:G70,3,FALSE)</f>
        <v>14.11.85 КМС</v>
      </c>
      <c r="E10" s="168" t="str">
        <f>VLOOKUP(B10,'пр.взв.'!B7:G70,4,FALSE)</f>
        <v>СКФО, Р. Дагестан ПР</v>
      </c>
      <c r="F10" s="168">
        <f>VLOOKUP(B10,'пр.взв.'!B7:G70,5,FALSE)</f>
        <v>0</v>
      </c>
      <c r="G10" s="171" t="str">
        <f>VLOOKUP(B10,'пр.взв.'!B7:G70,6,FALSE)</f>
        <v>Булатов К. Х., Булатов Г. А.</v>
      </c>
    </row>
    <row r="11" spans="1:7" ht="12.75" customHeight="1">
      <c r="A11" s="167"/>
      <c r="B11" s="170"/>
      <c r="C11" s="172"/>
      <c r="D11" s="169"/>
      <c r="E11" s="169"/>
      <c r="F11" s="169"/>
      <c r="G11" s="172"/>
    </row>
    <row r="12" spans="1:7" ht="12.75" customHeight="1">
      <c r="A12" s="167" t="s">
        <v>28</v>
      </c>
      <c r="B12" s="170">
        <v>5</v>
      </c>
      <c r="C12" s="171" t="str">
        <f>VLOOKUP(B12,'пр.взв.'!B7:G70,2,FALSE)</f>
        <v>Князев Алексей Дмитриевич</v>
      </c>
      <c r="D12" s="168" t="str">
        <f>VLOOKUP(B12,'пр.взв.'!B7:G70,3,FALSE)</f>
        <v>25.08.75, МСМК</v>
      </c>
      <c r="E12" s="168" t="str">
        <f>VLOOKUP(B12,'пр.взв.'!B7:G70,4,FALSE)</f>
        <v>СФО, Забайкальский, Чита, Д</v>
      </c>
      <c r="F12" s="168">
        <f>VLOOKUP(B12,'пр.взв.'!B7:G70,5,FALSE)</f>
        <v>0</v>
      </c>
      <c r="G12" s="171" t="str">
        <f>VLOOKUP(B12,'пр.взв.'!B7:G70,6,FALSE)</f>
        <v>Малышев ЭГ</v>
      </c>
    </row>
    <row r="13" spans="1:7" ht="12.75" customHeight="1">
      <c r="A13" s="167"/>
      <c r="B13" s="170"/>
      <c r="C13" s="172"/>
      <c r="D13" s="169"/>
      <c r="E13" s="169"/>
      <c r="F13" s="169"/>
      <c r="G13" s="172"/>
    </row>
    <row r="14" spans="1:7" ht="12.75" customHeight="1">
      <c r="A14" s="167" t="s">
        <v>32</v>
      </c>
      <c r="B14" s="170">
        <v>9</v>
      </c>
      <c r="C14" s="171" t="str">
        <f>VLOOKUP(B14,'пр.взв.'!B7:G70,2,FALSE)</f>
        <v>Прасин Алексей Владимирович</v>
      </c>
      <c r="D14" s="168" t="str">
        <f>VLOOKUP(B14,'пр.взв.'!B7:G70,3,FALSE)</f>
        <v>14.03.1982, КМС</v>
      </c>
      <c r="E14" s="168" t="str">
        <f>VLOOKUP(B14,'пр.взв.'!B7:G70,4,FALSE)</f>
        <v>УФО, ХМАО</v>
      </c>
      <c r="F14" s="168">
        <f>VLOOKUP(B14,'пр.взв.'!B7:G70,5,FALSE)</f>
        <v>0</v>
      </c>
      <c r="G14" s="171" t="str">
        <f>VLOOKUP(B14,'пр.взв.'!B7:G70,6,FALSE)</f>
        <v>Стивочук ГЛ</v>
      </c>
    </row>
    <row r="15" spans="1:7" ht="12.75" customHeight="1">
      <c r="A15" s="167"/>
      <c r="B15" s="170"/>
      <c r="C15" s="172"/>
      <c r="D15" s="169"/>
      <c r="E15" s="169"/>
      <c r="F15" s="169"/>
      <c r="G15" s="172"/>
    </row>
    <row r="16" spans="1:7" ht="12.75" customHeight="1">
      <c r="A16" s="167" t="s">
        <v>32</v>
      </c>
      <c r="B16" s="170">
        <v>14</v>
      </c>
      <c r="C16" s="171" t="str">
        <f>VLOOKUP(B16,'пр.взв.'!B7:G70,2,FALSE)</f>
        <v>Кригер Иван  Иванович</v>
      </c>
      <c r="D16" s="168" t="str">
        <f>VLOOKUP(B16,'пр.взв.'!B7:G70,3,FALSE)</f>
        <v>05.11.88 кмс</v>
      </c>
      <c r="E16" s="168" t="str">
        <f>VLOOKUP(B16,'пр.взв.'!B7:G70,4,FALSE)</f>
        <v>С-Петербург, Д</v>
      </c>
      <c r="F16" s="168">
        <f>VLOOKUP(B16,'пр.взв.'!B7:G70,5,FALSE)</f>
        <v>0</v>
      </c>
      <c r="G16" s="171" t="str">
        <f>VLOOKUP(B16,'пр.взв.'!B7:G70,6,FALSE)</f>
        <v>Костин А.В</v>
      </c>
    </row>
    <row r="17" spans="1:7" ht="12.75" customHeight="1">
      <c r="A17" s="167"/>
      <c r="B17" s="170"/>
      <c r="C17" s="172"/>
      <c r="D17" s="169"/>
      <c r="E17" s="169"/>
      <c r="F17" s="169"/>
      <c r="G17" s="172"/>
    </row>
    <row r="18" spans="1:7" ht="12.75" customHeight="1">
      <c r="A18" s="167" t="s">
        <v>143</v>
      </c>
      <c r="B18" s="170">
        <v>11</v>
      </c>
      <c r="C18" s="171" t="str">
        <f>VLOOKUP(B18,'пр.взв.'!B7:G70,2,FALSE)</f>
        <v>Трушов Виктор Михайлович</v>
      </c>
      <c r="D18" s="168" t="str">
        <f>VLOOKUP(B18,'пр.взв.'!B7:G70,3,FALSE)</f>
        <v>04.05.84 МС</v>
      </c>
      <c r="E18" s="168" t="str">
        <f>VLOOKUP(B18,'пр.взв.'!B7:G70,4,FALSE)</f>
        <v>СКФО, РСО-А,Владикавказ МО</v>
      </c>
      <c r="F18" s="168">
        <f>VLOOKUP(B18,'пр.взв.'!B7:G70,5,FALSE)</f>
        <v>0</v>
      </c>
      <c r="G18" s="171" t="str">
        <f>VLOOKUP(B18,'пр.взв.'!B7:G70,6,FALSE)</f>
        <v>Циклаури И., Гасиев П.</v>
      </c>
    </row>
    <row r="19" spans="1:7" ht="12.75" customHeight="1">
      <c r="A19" s="167"/>
      <c r="B19" s="170"/>
      <c r="C19" s="172"/>
      <c r="D19" s="169"/>
      <c r="E19" s="169"/>
      <c r="F19" s="169"/>
      <c r="G19" s="172"/>
    </row>
    <row r="20" spans="1:7" ht="12.75" customHeight="1">
      <c r="A20" s="167" t="s">
        <v>143</v>
      </c>
      <c r="B20" s="170">
        <v>4</v>
      </c>
      <c r="C20" s="171" t="str">
        <f>VLOOKUP(B20,'пр.взв.'!B7:G70,2,FALSE)</f>
        <v>Косарев Александр Александролвич</v>
      </c>
      <c r="D20" s="168" t="str">
        <f>VLOOKUP(B20,'пр.взв.'!B7:G70,3,FALSE)</f>
        <v>16.02.89. мс</v>
      </c>
      <c r="E20" s="168" t="str">
        <f>VLOOKUP(B20,'пр.взв.'!B7:G70,4,FALSE)</f>
        <v>ЦФО, Белгородская, ВС</v>
      </c>
      <c r="F20" s="168">
        <f>VLOOKUP(B20,'пр.взв.'!B7:G70,5,FALSE)</f>
        <v>0</v>
      </c>
      <c r="G20" s="171" t="str">
        <f>VLOOKUP(B20,'пр.взв.'!B7:G70,6,FALSE)</f>
        <v>Бондаренко ВА, Чесников СА</v>
      </c>
    </row>
    <row r="21" spans="1:7" ht="12.75" customHeight="1">
      <c r="A21" s="167"/>
      <c r="B21" s="170"/>
      <c r="C21" s="172"/>
      <c r="D21" s="169"/>
      <c r="E21" s="169"/>
      <c r="F21" s="169"/>
      <c r="G21" s="172"/>
    </row>
    <row r="22" spans="1:7" ht="12.75" customHeight="1">
      <c r="A22" s="167" t="s">
        <v>144</v>
      </c>
      <c r="B22" s="170">
        <v>13</v>
      </c>
      <c r="C22" s="171" t="str">
        <f>VLOOKUP(B22,'пр.взв.'!B7:G70,2,FALSE)</f>
        <v>Кученко Владимир Анатольевич</v>
      </c>
      <c r="D22" s="168" t="str">
        <f>VLOOKUP(B22,'пр.взв.'!B7:G70,3,FALSE)</f>
        <v>12.09.1981 кмс</v>
      </c>
      <c r="E22" s="168" t="str">
        <f>VLOOKUP(B22,'пр.взв.'!B7:G70,4,FALSE)</f>
        <v>С-Петербург, ПР</v>
      </c>
      <c r="F22" s="168">
        <f>VLOOKUP(B22,'пр.взв.'!B7:G70,5,FALSE)</f>
        <v>0</v>
      </c>
      <c r="G22" s="171" t="str">
        <f>VLOOKUP(B22,'пр.взв.'!B7:G70,6,FALSE)</f>
        <v>Коршунов АИ</v>
      </c>
    </row>
    <row r="23" spans="1:7" ht="12.75" customHeight="1">
      <c r="A23" s="167"/>
      <c r="B23" s="170"/>
      <c r="C23" s="172"/>
      <c r="D23" s="169"/>
      <c r="E23" s="169"/>
      <c r="F23" s="169"/>
      <c r="G23" s="172"/>
    </row>
    <row r="24" spans="1:7" ht="12.75" customHeight="1">
      <c r="A24" s="167" t="s">
        <v>144</v>
      </c>
      <c r="B24" s="170">
        <v>7</v>
      </c>
      <c r="C24" s="171" t="str">
        <f>VLOOKUP(B24,'пр.взв.'!B7:G70,2,FALSE)</f>
        <v>Шихмагомедов Тимур Шихбалаевич</v>
      </c>
      <c r="D24" s="168" t="str">
        <f>VLOOKUP(B24,'пр.взв.'!B7:G70,3,FALSE)</f>
        <v>25.07.1987, кмс</v>
      </c>
      <c r="E24" s="168" t="str">
        <f>VLOOKUP(B24,'пр.взв.'!B7:G70,4,FALSE)</f>
        <v>СЗФО, Вологодская , Тотьма МО                       </v>
      </c>
      <c r="F24" s="168">
        <f>VLOOKUP(B24,'пр.взв.'!B7:G70,5,FALSE)</f>
        <v>0</v>
      </c>
      <c r="G24" s="171" t="str">
        <f>VLOOKUP(B24,'пр.взв.'!B7:G70,6,FALSE)</f>
        <v>Коршунов СИ, Тчанников ИА</v>
      </c>
    </row>
    <row r="25" spans="1:7" ht="12.75" customHeight="1">
      <c r="A25" s="167"/>
      <c r="B25" s="170"/>
      <c r="C25" s="172"/>
      <c r="D25" s="169"/>
      <c r="E25" s="169"/>
      <c r="F25" s="169"/>
      <c r="G25" s="172"/>
    </row>
    <row r="26" spans="1:7" ht="12.75" customHeight="1">
      <c r="A26" s="167" t="s">
        <v>144</v>
      </c>
      <c r="B26" s="170">
        <v>18</v>
      </c>
      <c r="C26" s="171" t="str">
        <f>VLOOKUP(B26,'пр.взв.'!B7:G70,2,FALSE)</f>
        <v>Полехин Денис Владимирович</v>
      </c>
      <c r="D26" s="168" t="str">
        <f>VLOOKUP(B26,'пр.взв.'!B7:G70,3,FALSE)</f>
        <v>17.08.90 мс</v>
      </c>
      <c r="E26" s="168" t="str">
        <f>VLOOKUP(B26,'пр.взв.'!B7:G70,4,FALSE)</f>
        <v>ЦФО, Тульская, Тула , МО</v>
      </c>
      <c r="F26" s="168">
        <f>VLOOKUP(B26,'пр.взв.'!B7:G70,5,FALSE)</f>
        <v>0</v>
      </c>
      <c r="G26" s="171" t="str">
        <f>VLOOKUP(B26,'пр.взв.'!B7:G70,6,FALSE)</f>
        <v>Ломиворотов РМ, Рюмшин АВ</v>
      </c>
    </row>
    <row r="27" spans="1:7" ht="12.75" customHeight="1">
      <c r="A27" s="167"/>
      <c r="B27" s="170"/>
      <c r="C27" s="172"/>
      <c r="D27" s="169"/>
      <c r="E27" s="169"/>
      <c r="F27" s="169"/>
      <c r="G27" s="172"/>
    </row>
    <row r="28" spans="1:7" ht="12.75" customHeight="1">
      <c r="A28" s="167" t="s">
        <v>144</v>
      </c>
      <c r="B28" s="170">
        <v>16</v>
      </c>
      <c r="C28" s="171" t="str">
        <f>VLOOKUP(B28,'пр.взв.'!B7:G70,2,FALSE)</f>
        <v>Каримов Рашид Ахмедович</v>
      </c>
      <c r="D28" s="168" t="str">
        <f>VLOOKUP(B28,'пр.взв.'!B7:G70,3,FALSE)</f>
        <v>1984, КМС</v>
      </c>
      <c r="E28" s="168" t="str">
        <f>VLOOKUP(B28,'пр.взв.'!B7:G70,4,FALSE)</f>
        <v>УФО, Тюменская МО</v>
      </c>
      <c r="F28" s="168">
        <f>VLOOKUP(B28,'пр.взв.'!B7:G70,5,FALSE)</f>
        <v>0</v>
      </c>
      <c r="G28" s="171" t="str">
        <f>VLOOKUP(B28,'пр.взв.'!B7:G70,6,FALSE)</f>
        <v>Мухамедшин О.Х.</v>
      </c>
    </row>
    <row r="29" spans="1:7" ht="12.75" customHeight="1">
      <c r="A29" s="167"/>
      <c r="B29" s="170"/>
      <c r="C29" s="172"/>
      <c r="D29" s="169"/>
      <c r="E29" s="169"/>
      <c r="F29" s="169"/>
      <c r="G29" s="172"/>
    </row>
    <row r="30" spans="1:7" ht="12.75" customHeight="1">
      <c r="A30" s="167" t="s">
        <v>145</v>
      </c>
      <c r="B30" s="170">
        <v>1</v>
      </c>
      <c r="C30" s="171" t="str">
        <f>VLOOKUP(B30,'пр.взв.'!B7:G70,2,FALSE)</f>
        <v>Тищенков Юрий Сергеевич</v>
      </c>
      <c r="D30" s="168" t="str">
        <f>VLOOKUP(B30,'пр.взв.'!B7:G70,3,FALSE)</f>
        <v>1986 кмс</v>
      </c>
      <c r="E30" s="168" t="str">
        <f>VLOOKUP(B30,'пр.взв.'!B7:G70,4,FALSE)</f>
        <v>ЮФО, Ростовская , Ростов</v>
      </c>
      <c r="F30" s="168">
        <f>VLOOKUP(B30,'пр.взв.'!B7:G70,5,FALSE)</f>
        <v>0</v>
      </c>
      <c r="G30" s="171" t="str">
        <f>VLOOKUP(B30,'пр.взв.'!B7:G70,6,FALSE)</f>
        <v>Угрюмов О</v>
      </c>
    </row>
    <row r="31" spans="1:7" ht="12.75" customHeight="1">
      <c r="A31" s="167"/>
      <c r="B31" s="170"/>
      <c r="C31" s="172"/>
      <c r="D31" s="169"/>
      <c r="E31" s="169"/>
      <c r="F31" s="169"/>
      <c r="G31" s="172"/>
    </row>
    <row r="32" spans="1:7" ht="12.75" customHeight="1">
      <c r="A32" s="167" t="s">
        <v>145</v>
      </c>
      <c r="B32" s="170">
        <v>3</v>
      </c>
      <c r="C32" s="171" t="str">
        <f>VLOOKUP(B32,'пр.взв.'!B7:G70,2,FALSE)</f>
        <v>Курбанов Ринат Рифкатович</v>
      </c>
      <c r="D32" s="168" t="str">
        <f>VLOOKUP(B32,'пр.взв.'!B9:G72,3,FALSE)</f>
        <v>05.11.84, МС</v>
      </c>
      <c r="E32" s="168" t="str">
        <f>VLOOKUP(B32,'пр.взв.'!B7:G70,4,FALSE)</f>
        <v>СФО, Красноярский</v>
      </c>
      <c r="F32" s="168">
        <f>VLOOKUP(B32,'пр.взв.'!B7:G70,5,FALSE)</f>
        <v>0</v>
      </c>
      <c r="G32" s="171" t="str">
        <f>VLOOKUP(B32,'пр.взв.'!B7:G70,6,FALSE)</f>
        <v>Хориков ВА</v>
      </c>
    </row>
    <row r="33" spans="1:7" ht="12.75" customHeight="1">
      <c r="A33" s="167"/>
      <c r="B33" s="170"/>
      <c r="C33" s="172"/>
      <c r="D33" s="169"/>
      <c r="E33" s="169"/>
      <c r="F33" s="169"/>
      <c r="G33" s="172"/>
    </row>
    <row r="34" spans="1:7" ht="12.75" customHeight="1">
      <c r="A34" s="167" t="s">
        <v>145</v>
      </c>
      <c r="B34" s="170">
        <v>6</v>
      </c>
      <c r="C34" s="171" t="str">
        <f>VLOOKUP(B34,'пр.взв.'!B7:G70,2,FALSE)</f>
        <v>Барулин Александр Александрович</v>
      </c>
      <c r="D34" s="168" t="str">
        <f>VLOOKUP(B34,'пр.взв.'!B7:G70,3,FALSE)</f>
        <v>09.04.80 кмс</v>
      </c>
      <c r="E34" s="168" t="str">
        <f>VLOOKUP(B34,'пр.взв.'!B7:G70,4,FALSE)</f>
        <v>ЦФО, Московская, Балашиха, ПР</v>
      </c>
      <c r="F34" s="168">
        <f>VLOOKUP(B34,'пр.взв.'!B7:G70,5,FALSE)</f>
        <v>0</v>
      </c>
      <c r="G34" s="171" t="str">
        <f>VLOOKUP(B34,'пр.взв.'!B7:G70,6,FALSE)</f>
        <v>Николайчик ВК, Урюпин ОВ</v>
      </c>
    </row>
    <row r="35" spans="1:7" ht="12.75" customHeight="1">
      <c r="A35" s="167"/>
      <c r="B35" s="170"/>
      <c r="C35" s="172"/>
      <c r="D35" s="169"/>
      <c r="E35" s="169"/>
      <c r="F35" s="169"/>
      <c r="G35" s="172"/>
    </row>
    <row r="36" spans="1:7" ht="12.75" customHeight="1">
      <c r="A36" s="167" t="s">
        <v>145</v>
      </c>
      <c r="B36" s="170">
        <v>12</v>
      </c>
      <c r="C36" s="171" t="str">
        <f>VLOOKUP(B36,'пр.взв.'!B7:G70,2,FALSE)</f>
        <v>Шилин Алексей Валерьевич</v>
      </c>
      <c r="D36" s="168" t="str">
        <f>VLOOKUP(B36,'пр.взв.'!B7:G70,3,FALSE)</f>
        <v>05.04. 87 кмс</v>
      </c>
      <c r="E36" s="168" t="str">
        <f>VLOOKUP(B36,'пр.взв.'!B7:G70,4,FALSE)</f>
        <v>Москва</v>
      </c>
      <c r="F36" s="168">
        <f>VLOOKUP(B36,'пр.взв.'!B7:G70,5,FALSE)</f>
        <v>0</v>
      </c>
      <c r="G36" s="171" t="str">
        <f>VLOOKUP(B36,'пр.взв.'!B7:G70,6,FALSE)</f>
        <v>Елесин НА, Гаджиев КА</v>
      </c>
    </row>
    <row r="37" spans="1:7" ht="12.75" customHeight="1">
      <c r="A37" s="167"/>
      <c r="B37" s="170"/>
      <c r="C37" s="172"/>
      <c r="D37" s="169"/>
      <c r="E37" s="169"/>
      <c r="F37" s="169"/>
      <c r="G37" s="172"/>
    </row>
    <row r="38" spans="1:7" ht="12.75" customHeight="1">
      <c r="A38" s="167" t="s">
        <v>146</v>
      </c>
      <c r="B38" s="170">
        <v>17</v>
      </c>
      <c r="C38" s="171" t="str">
        <f>VLOOKUP(B38,'пр.взв.'!B7:G70,2,FALSE)</f>
        <v>Кочеров Семен Сергеевич</v>
      </c>
      <c r="D38" s="168" t="str">
        <f>VLOOKUP(B38,'пр.взв.'!B7:G70,3,FALSE)</f>
        <v>01.11.74 мс</v>
      </c>
      <c r="E38" s="168" t="str">
        <f>VLOOKUP(B38,'пр.взв.'!B7:G70,4,FALSE)</f>
        <v>ЦФО, Тверская, Конаково</v>
      </c>
      <c r="F38" s="168">
        <f>VLOOKUP(B38,'пр.взв.'!B7:G70,5,FALSE)</f>
        <v>0</v>
      </c>
      <c r="G38" s="171" t="str">
        <f>VLOOKUP(B38,'пр.взв.'!B7:G70,6,FALSE)</f>
        <v>Сысенко ЮВ, Соколов АЕ</v>
      </c>
    </row>
    <row r="39" spans="1:7" ht="12.75" customHeight="1">
      <c r="A39" s="167"/>
      <c r="B39" s="170"/>
      <c r="C39" s="172"/>
      <c r="D39" s="169"/>
      <c r="E39" s="169"/>
      <c r="F39" s="169"/>
      <c r="G39" s="172"/>
    </row>
    <row r="40" spans="1:7" ht="12.75" customHeight="1">
      <c r="A40" s="167" t="s">
        <v>146</v>
      </c>
      <c r="B40" s="170">
        <v>2</v>
      </c>
      <c r="C40" s="171" t="str">
        <f>VLOOKUP(B40,'пр.взв.'!B7:G70,2,FALSE)</f>
        <v>Фролов Иван Михайлович</v>
      </c>
      <c r="D40" s="168" t="str">
        <f>VLOOKUP(B40,'пр.взв.'!B7:G70,3,FALSE)</f>
        <v>24.04.83. кмс</v>
      </c>
      <c r="E40" s="168" t="str">
        <f>VLOOKUP(B40,'пр.взв.'!B7:G70,4,FALSE)</f>
        <v>ПФО, Нижегородская, ПР</v>
      </c>
      <c r="F40" s="168">
        <f>VLOOKUP(B40,'пр.взв.'!B7:G70,5,FALSE)</f>
        <v>0</v>
      </c>
      <c r="G40" s="171" t="str">
        <f>VLOOKUP(B40,'пр.взв.'!B7:G70,6,FALSE)</f>
        <v>Чугреев АВ</v>
      </c>
    </row>
    <row r="41" spans="1:7" ht="12.75" customHeight="1">
      <c r="A41" s="167"/>
      <c r="B41" s="170"/>
      <c r="C41" s="172"/>
      <c r="D41" s="169"/>
      <c r="E41" s="169"/>
      <c r="F41" s="169"/>
      <c r="G41" s="172"/>
    </row>
    <row r="42" spans="1:7" ht="11.25" customHeight="1" hidden="1">
      <c r="A42" s="167" t="s">
        <v>62</v>
      </c>
      <c r="B42" s="170"/>
      <c r="C42" s="171" t="e">
        <f>VLOOKUP(B42,'пр.взв.'!B7:G70,2,FALSE)</f>
        <v>#N/A</v>
      </c>
      <c r="D42" s="168" t="e">
        <f>VLOOKUP(B42,'пр.взв.'!B7:G70,3,FALSE)</f>
        <v>#N/A</v>
      </c>
      <c r="E42" s="168" t="e">
        <f>VLOOKUP(B42,'пр.взв.'!B7:G70,4,FALSE)</f>
        <v>#N/A</v>
      </c>
      <c r="F42" s="168" t="e">
        <f>VLOOKUP(B42,'пр.взв.'!B7:G70,5,FALSE)</f>
        <v>#N/A</v>
      </c>
      <c r="G42" s="171" t="e">
        <f>VLOOKUP(B42,'пр.взв.'!B7:G70,6,FALSE)</f>
        <v>#N/A</v>
      </c>
    </row>
    <row r="43" spans="1:7" ht="11.25" customHeight="1" hidden="1">
      <c r="A43" s="167"/>
      <c r="B43" s="170"/>
      <c r="C43" s="172"/>
      <c r="D43" s="169"/>
      <c r="E43" s="169"/>
      <c r="F43" s="169"/>
      <c r="G43" s="172"/>
    </row>
    <row r="44" spans="1:7" ht="11.25" customHeight="1" hidden="1">
      <c r="A44" s="167" t="s">
        <v>47</v>
      </c>
      <c r="B44" s="170"/>
      <c r="C44" s="171" t="e">
        <f>VLOOKUP(B44,'пр.взв.'!B7:G70,2,FALSE)</f>
        <v>#N/A</v>
      </c>
      <c r="D44" s="168" t="e">
        <f>VLOOKUP(B44,'пр.взв.'!B7:G70,3,FALSE)</f>
        <v>#N/A</v>
      </c>
      <c r="E44" s="168" t="e">
        <f>VLOOKUP(B44,'пр.взв.'!B7:G70,4,FALSE)</f>
        <v>#N/A</v>
      </c>
      <c r="F44" s="168" t="e">
        <f>VLOOKUP(B44,'пр.взв.'!B7:G70,5,FALSE)</f>
        <v>#N/A</v>
      </c>
      <c r="G44" s="171" t="e">
        <f>VLOOKUP(B44,'пр.взв.'!B7:G70,6,FALSE)</f>
        <v>#N/A</v>
      </c>
    </row>
    <row r="45" spans="1:7" ht="11.25" customHeight="1" hidden="1">
      <c r="A45" s="167"/>
      <c r="B45" s="170"/>
      <c r="C45" s="172"/>
      <c r="D45" s="169"/>
      <c r="E45" s="169"/>
      <c r="F45" s="169"/>
      <c r="G45" s="172"/>
    </row>
    <row r="46" spans="1:7" ht="11.25" customHeight="1" hidden="1">
      <c r="A46" s="167" t="s">
        <v>27</v>
      </c>
      <c r="B46" s="170"/>
      <c r="C46" s="171" t="e">
        <f>VLOOKUP(B46,'пр.взв.'!B7:G70,2,FALSE)</f>
        <v>#N/A</v>
      </c>
      <c r="D46" s="168" t="e">
        <f>VLOOKUP(B46,'пр.взв.'!B7:G70,3,FALSE)</f>
        <v>#N/A</v>
      </c>
      <c r="E46" s="168" t="e">
        <f>VLOOKUP(B46,'пр.взв.'!B7:G70,4,FALSE)</f>
        <v>#N/A</v>
      </c>
      <c r="F46" s="168" t="e">
        <f>VLOOKUP(B46,'пр.взв.'!B7:G70,5,FALSE)</f>
        <v>#N/A</v>
      </c>
      <c r="G46" s="171" t="e">
        <f>VLOOKUP(B46,'пр.взв.'!B7:G70,6,FALSE)</f>
        <v>#N/A</v>
      </c>
    </row>
    <row r="47" spans="1:7" ht="11.25" customHeight="1" hidden="1">
      <c r="A47" s="167"/>
      <c r="B47" s="170"/>
      <c r="C47" s="172"/>
      <c r="D47" s="169"/>
      <c r="E47" s="169"/>
      <c r="F47" s="169"/>
      <c r="G47" s="172"/>
    </row>
    <row r="48" spans="1:7" ht="11.25" customHeight="1" hidden="1">
      <c r="A48" s="167" t="s">
        <v>48</v>
      </c>
      <c r="B48" s="170"/>
      <c r="C48" s="171" t="e">
        <f>VLOOKUP(B48,'пр.взв.'!B7:G70,2,FALSE)</f>
        <v>#N/A</v>
      </c>
      <c r="D48" s="168" t="e">
        <f>VLOOKUP(B48,'пр.взв.'!B7:G70,3,FALSE)</f>
        <v>#N/A</v>
      </c>
      <c r="E48" s="168" t="e">
        <f>VLOOKUP(B48,'пр.взв.'!B7:G70,4,FALSE)</f>
        <v>#N/A</v>
      </c>
      <c r="F48" s="168" t="e">
        <f>VLOOKUP(B48,'пр.взв.'!B7:G70,5,FALSE)</f>
        <v>#N/A</v>
      </c>
      <c r="G48" s="171" t="e">
        <f>VLOOKUP(B48,'пр.взв.'!B7:G70,6,FALSE)</f>
        <v>#N/A</v>
      </c>
    </row>
    <row r="49" spans="1:7" ht="11.25" customHeight="1" hidden="1">
      <c r="A49" s="167"/>
      <c r="B49" s="170"/>
      <c r="C49" s="172"/>
      <c r="D49" s="169"/>
      <c r="E49" s="169"/>
      <c r="F49" s="169"/>
      <c r="G49" s="172"/>
    </row>
    <row r="50" spans="1:7" ht="11.25" customHeight="1" hidden="1">
      <c r="A50" s="167" t="s">
        <v>49</v>
      </c>
      <c r="B50" s="170"/>
      <c r="C50" s="171" t="e">
        <f>VLOOKUP(B50,'пр.взв.'!B7:G70,2,FALSE)</f>
        <v>#N/A</v>
      </c>
      <c r="D50" s="168" t="e">
        <f>VLOOKUP(B50,'пр.взв.'!B7:G70,3,FALSE)</f>
        <v>#N/A</v>
      </c>
      <c r="E50" s="168" t="e">
        <f>VLOOKUP(B50,'пр.взв.'!B7:G70,4,FALSE)</f>
        <v>#N/A</v>
      </c>
      <c r="F50" s="168" t="e">
        <f>VLOOKUP(B50,'пр.взв.'!B7:G70,5,FALSE)</f>
        <v>#N/A</v>
      </c>
      <c r="G50" s="171" t="e">
        <f>VLOOKUP(B50,'пр.взв.'!B7:G70,6,FALSE)</f>
        <v>#N/A</v>
      </c>
    </row>
    <row r="51" spans="1:7" ht="11.25" customHeight="1" hidden="1">
      <c r="A51" s="167"/>
      <c r="B51" s="170"/>
      <c r="C51" s="172"/>
      <c r="D51" s="169"/>
      <c r="E51" s="169"/>
      <c r="F51" s="169"/>
      <c r="G51" s="172"/>
    </row>
    <row r="52" spans="1:7" ht="11.25" customHeight="1" hidden="1">
      <c r="A52" s="167" t="s">
        <v>50</v>
      </c>
      <c r="B52" s="170"/>
      <c r="C52" s="171" t="e">
        <f>VLOOKUP(B52,'пр.взв.'!B7:G70,2,FALSE)</f>
        <v>#N/A</v>
      </c>
      <c r="D52" s="168" t="e">
        <f>VLOOKUP(B52,'пр.взв.'!B7:G70,3,FALSE)</f>
        <v>#N/A</v>
      </c>
      <c r="E52" s="168" t="e">
        <f>VLOOKUP(B52,'пр.взв.'!B7:G70,4,FALSE)</f>
        <v>#N/A</v>
      </c>
      <c r="F52" s="168" t="e">
        <f>VLOOKUP(B52,'пр.взв.'!B7:G70,5,FALSE)</f>
        <v>#N/A</v>
      </c>
      <c r="G52" s="171" t="e">
        <f>VLOOKUP(B52,'пр.взв.'!B7:G70,6,FALSE)</f>
        <v>#N/A</v>
      </c>
    </row>
    <row r="53" spans="1:7" ht="11.25" customHeight="1" hidden="1">
      <c r="A53" s="167"/>
      <c r="B53" s="170"/>
      <c r="C53" s="172"/>
      <c r="D53" s="169"/>
      <c r="E53" s="169"/>
      <c r="F53" s="169"/>
      <c r="G53" s="172"/>
    </row>
    <row r="54" spans="1:7" ht="11.25" customHeight="1" hidden="1">
      <c r="A54" s="167" t="s">
        <v>29</v>
      </c>
      <c r="B54" s="170"/>
      <c r="C54" s="171" t="e">
        <f>VLOOKUP(B54,'пр.взв.'!B7:G70,2,FALSE)</f>
        <v>#N/A</v>
      </c>
      <c r="D54" s="168" t="e">
        <f>VLOOKUP(B54,'пр.взв.'!B7:G70,3,FALSE)</f>
        <v>#N/A</v>
      </c>
      <c r="E54" s="168" t="e">
        <f>VLOOKUP(B54,'пр.взв.'!B7:G70,4,FALSE)</f>
        <v>#N/A</v>
      </c>
      <c r="F54" s="168" t="e">
        <f>VLOOKUP(B54,'пр.взв.'!B7:G70,5,FALSE)</f>
        <v>#N/A</v>
      </c>
      <c r="G54" s="171" t="e">
        <f>VLOOKUP(B54,'пр.взв.'!B7:G70,6,FALSE)</f>
        <v>#N/A</v>
      </c>
    </row>
    <row r="55" spans="1:7" ht="11.25" customHeight="1" hidden="1">
      <c r="A55" s="167"/>
      <c r="B55" s="170"/>
      <c r="C55" s="172"/>
      <c r="D55" s="169"/>
      <c r="E55" s="169"/>
      <c r="F55" s="169"/>
      <c r="G55" s="172"/>
    </row>
    <row r="56" spans="1:7" ht="11.25" customHeight="1" hidden="1">
      <c r="A56" s="167" t="s">
        <v>63</v>
      </c>
      <c r="B56" s="170"/>
      <c r="C56" s="171" t="e">
        <f>VLOOKUP(B56,'пр.взв.'!B7:G70,2,FALSE)</f>
        <v>#N/A</v>
      </c>
      <c r="D56" s="168" t="e">
        <f>VLOOKUP(B56,'пр.взв.'!B7:G70,3,FALSE)</f>
        <v>#N/A</v>
      </c>
      <c r="E56" s="168" t="e">
        <f>VLOOKUP(B56,'пр.взв.'!B7:G70,4,FALSE)</f>
        <v>#N/A</v>
      </c>
      <c r="F56" s="168" t="e">
        <f>VLOOKUP(B56,'пр.взв.'!B7:G70,5,FALSE)</f>
        <v>#N/A</v>
      </c>
      <c r="G56" s="171" t="e">
        <f>VLOOKUP(B56,'пр.взв.'!B7:G70,6,FALSE)</f>
        <v>#N/A</v>
      </c>
    </row>
    <row r="57" spans="1:7" ht="11.25" customHeight="1" hidden="1">
      <c r="A57" s="167"/>
      <c r="B57" s="170"/>
      <c r="C57" s="172"/>
      <c r="D57" s="169"/>
      <c r="E57" s="169"/>
      <c r="F57" s="169"/>
      <c r="G57" s="172"/>
    </row>
    <row r="58" spans="1:7" ht="11.25" customHeight="1" hidden="1">
      <c r="A58" s="167" t="s">
        <v>31</v>
      </c>
      <c r="B58" s="170"/>
      <c r="C58" s="171" t="e">
        <f>VLOOKUP(B58,'пр.взв.'!B7:G70,2,FALSE)</f>
        <v>#N/A</v>
      </c>
      <c r="D58" s="168" t="e">
        <f>VLOOKUP(B58,'пр.взв.'!B7:G70,3,FALSE)</f>
        <v>#N/A</v>
      </c>
      <c r="E58" s="168" t="e">
        <f>VLOOKUP(B58,'пр.взв.'!B7:G70,4,FALSE)</f>
        <v>#N/A</v>
      </c>
      <c r="F58" s="168" t="e">
        <f>VLOOKUP(B58,'пр.взв.'!B7:G70,5,FALSE)</f>
        <v>#N/A</v>
      </c>
      <c r="G58" s="171" t="e">
        <f>VLOOKUP(B58,'пр.взв.'!B7:G70,6,FALSE)</f>
        <v>#N/A</v>
      </c>
    </row>
    <row r="59" spans="1:7" ht="11.25" customHeight="1" hidden="1">
      <c r="A59" s="167"/>
      <c r="B59" s="170"/>
      <c r="C59" s="172"/>
      <c r="D59" s="169"/>
      <c r="E59" s="169"/>
      <c r="F59" s="169"/>
      <c r="G59" s="172"/>
    </row>
    <row r="60" spans="1:7" ht="11.25" customHeight="1" hidden="1">
      <c r="A60" s="167" t="s">
        <v>33</v>
      </c>
      <c r="B60" s="170"/>
      <c r="C60" s="171" t="e">
        <f>VLOOKUP(B60,'пр.взв.'!B7:G70,2,FALSE)</f>
        <v>#N/A</v>
      </c>
      <c r="D60" s="168" t="e">
        <f>VLOOKUP(B60,'пр.взв.'!B7:G70,3,FALSE)</f>
        <v>#N/A</v>
      </c>
      <c r="E60" s="168" t="e">
        <f>VLOOKUP(B60,'пр.взв.'!B7:G70,4,FALSE)</f>
        <v>#N/A</v>
      </c>
      <c r="F60" s="168" t="e">
        <f>VLOOKUP(B60,'пр.взв.'!B7:G70,5,FALSE)</f>
        <v>#N/A</v>
      </c>
      <c r="G60" s="171" t="e">
        <f>VLOOKUP(B60,'пр.взв.'!B7:G70,6,FALSE)</f>
        <v>#N/A</v>
      </c>
    </row>
    <row r="61" spans="1:7" ht="11.25" customHeight="1" hidden="1">
      <c r="A61" s="167"/>
      <c r="B61" s="170"/>
      <c r="C61" s="172"/>
      <c r="D61" s="169"/>
      <c r="E61" s="169"/>
      <c r="F61" s="169"/>
      <c r="G61" s="172"/>
    </row>
    <row r="62" spans="1:7" ht="11.25" customHeight="1" hidden="1">
      <c r="A62" s="167" t="s">
        <v>51</v>
      </c>
      <c r="B62" s="170"/>
      <c r="C62" s="171" t="e">
        <f>VLOOKUP(B62,'пр.взв.'!B7:G70,2,FALSE)</f>
        <v>#N/A</v>
      </c>
      <c r="D62" s="168" t="e">
        <f>VLOOKUP(B62,'пр.взв.'!B7:G70,3,FALSE)</f>
        <v>#N/A</v>
      </c>
      <c r="E62" s="168" t="e">
        <f>VLOOKUP(B62,'пр.взв.'!B7:G70,4,FALSE)</f>
        <v>#N/A</v>
      </c>
      <c r="F62" s="168" t="e">
        <f>VLOOKUP(B62,'пр.взв.'!B7:G70,5,FALSE)</f>
        <v>#N/A</v>
      </c>
      <c r="G62" s="171" t="e">
        <f>VLOOKUP(B62,'пр.взв.'!B7:G70,6,FALSE)</f>
        <v>#N/A</v>
      </c>
    </row>
    <row r="63" spans="1:7" ht="11.25" customHeight="1" hidden="1">
      <c r="A63" s="167"/>
      <c r="B63" s="170"/>
      <c r="C63" s="172"/>
      <c r="D63" s="169"/>
      <c r="E63" s="169"/>
      <c r="F63" s="169"/>
      <c r="G63" s="172"/>
    </row>
    <row r="64" spans="1:7" ht="11.25" customHeight="1" hidden="1">
      <c r="A64" s="167" t="s">
        <v>52</v>
      </c>
      <c r="B64" s="170"/>
      <c r="C64" s="171" t="e">
        <f>VLOOKUP(B64,'пр.взв.'!B7:G70,2,FALSE)</f>
        <v>#N/A</v>
      </c>
      <c r="D64" s="168" t="e">
        <f>VLOOKUP(B64,'пр.взв.'!B7:G70,3,FALSE)</f>
        <v>#N/A</v>
      </c>
      <c r="E64" s="168" t="e">
        <f>VLOOKUP(B64,'пр.взв.'!B7:G70,4,FALSE)</f>
        <v>#N/A</v>
      </c>
      <c r="F64" s="168" t="e">
        <f>VLOOKUP(B64,'пр.взв.'!B7:G70,5,FALSE)</f>
        <v>#N/A</v>
      </c>
      <c r="G64" s="171" t="e">
        <f>VLOOKUP(B64,'пр.взв.'!B7:G70,6,FALSE)</f>
        <v>#N/A</v>
      </c>
    </row>
    <row r="65" spans="1:7" ht="11.25" customHeight="1" hidden="1">
      <c r="A65" s="167"/>
      <c r="B65" s="170"/>
      <c r="C65" s="172"/>
      <c r="D65" s="169"/>
      <c r="E65" s="169"/>
      <c r="F65" s="169"/>
      <c r="G65" s="172"/>
    </row>
    <row r="66" spans="1:7" ht="11.25" customHeight="1" hidden="1">
      <c r="A66" s="167" t="s">
        <v>53</v>
      </c>
      <c r="B66" s="170"/>
      <c r="C66" s="171" t="e">
        <f>VLOOKUP(B66,'пр.взв.'!B7:G70,2,FALSE)</f>
        <v>#N/A</v>
      </c>
      <c r="D66" s="168" t="e">
        <f>VLOOKUP(B66,'пр.взв.'!B7:G70,3,FALSE)</f>
        <v>#N/A</v>
      </c>
      <c r="E66" s="168" t="e">
        <f>VLOOKUP(B66,'пр.взв.'!B7:G70,4,FALSE)</f>
        <v>#N/A</v>
      </c>
      <c r="F66" s="168" t="e">
        <f>VLOOKUP(B66,'пр.взв.'!B7:G70,5,FALSE)</f>
        <v>#N/A</v>
      </c>
      <c r="G66" s="171" t="e">
        <f>VLOOKUP(B66,'пр.взв.'!B7:G70,6,FALSE)</f>
        <v>#N/A</v>
      </c>
    </row>
    <row r="67" spans="1:7" ht="11.25" customHeight="1" hidden="1">
      <c r="A67" s="167"/>
      <c r="B67" s="170"/>
      <c r="C67" s="172"/>
      <c r="D67" s="169"/>
      <c r="E67" s="169"/>
      <c r="F67" s="169"/>
      <c r="G67" s="172"/>
    </row>
    <row r="68" spans="1:7" ht="11.25" customHeight="1" hidden="1">
      <c r="A68" s="167" t="s">
        <v>54</v>
      </c>
      <c r="B68" s="170"/>
      <c r="C68" s="171" t="e">
        <f>VLOOKUP(B68,'пр.взв.'!B7:G70,2,FALSE)</f>
        <v>#N/A</v>
      </c>
      <c r="D68" s="168" t="e">
        <f>VLOOKUP(B68,'пр.взв.'!B7:G70,3,FALSE)</f>
        <v>#N/A</v>
      </c>
      <c r="E68" s="168" t="e">
        <f>VLOOKUP(B68,'пр.взв.'!B7:G70,4,FALSE)</f>
        <v>#N/A</v>
      </c>
      <c r="F68" s="168" t="e">
        <f>VLOOKUP(B68,'пр.взв.'!B7:G70,5,FALSE)</f>
        <v>#N/A</v>
      </c>
      <c r="G68" s="171" t="e">
        <f>VLOOKUP(B68,'пр.взв.'!B7:G70,6,FALSE)</f>
        <v>#N/A</v>
      </c>
    </row>
    <row r="69" spans="1:7" ht="11.25" customHeight="1" hidden="1">
      <c r="A69" s="167"/>
      <c r="B69" s="170"/>
      <c r="C69" s="172"/>
      <c r="D69" s="169"/>
      <c r="E69" s="169"/>
      <c r="F69" s="169"/>
      <c r="G69" s="172"/>
    </row>
    <row r="70" spans="1:7" ht="11.25" customHeight="1">
      <c r="A70" s="157"/>
      <c r="B70" s="158"/>
      <c r="C70" s="159"/>
      <c r="D70" s="160"/>
      <c r="E70" s="160"/>
      <c r="F70" s="160"/>
      <c r="G70" s="159"/>
    </row>
    <row r="71" spans="1:7" ht="11.25" customHeight="1">
      <c r="A71" s="157"/>
      <c r="B71" s="158"/>
      <c r="C71" s="159"/>
      <c r="D71" s="160"/>
      <c r="E71" s="160"/>
      <c r="F71" s="160"/>
      <c r="G71" s="159"/>
    </row>
    <row r="72" spans="1:6" ht="12.75">
      <c r="A72" s="134" t="str">
        <f>HYPERLINK('[1]реквизиты'!$A$6)</f>
        <v>Гл. судья, судья МК</v>
      </c>
      <c r="B72" s="32"/>
      <c r="C72" s="136"/>
      <c r="D72" s="136"/>
      <c r="E72" s="137" t="str">
        <f>HYPERLINK('[1]реквизиты'!$G$6)</f>
        <v>А.А. Лебедев</v>
      </c>
      <c r="F72" s="138" t="str">
        <f>HYPERLINK('[1]реквизиты'!$G$7)</f>
        <v>/ г. Москва /</v>
      </c>
    </row>
    <row r="73" spans="1:6" ht="12.75">
      <c r="A73" s="134"/>
      <c r="B73" s="32"/>
      <c r="C73" s="136"/>
      <c r="D73" s="136"/>
      <c r="E73" s="137"/>
      <c r="F73" s="138"/>
    </row>
    <row r="74" spans="1:7" ht="12.75">
      <c r="A74" s="134" t="str">
        <f>HYPERLINK('[1]реквизиты'!$A$8)</f>
        <v>Гл. секретарь, судья МК</v>
      </c>
      <c r="B74" s="32"/>
      <c r="C74" s="136"/>
      <c r="D74" s="136"/>
      <c r="E74" s="137" t="str">
        <f>HYPERLINK('[1]реквизиты'!$G$8)</f>
        <v>Р.М. Закиров</v>
      </c>
      <c r="F74" s="138" t="str">
        <f>HYPERLINK('[1]реквизиты'!$G$9)</f>
        <v>/  г. Пермь /</v>
      </c>
      <c r="G74" s="32"/>
    </row>
    <row r="75" spans="1:7" ht="12.75">
      <c r="A75" s="32"/>
      <c r="B75" s="32"/>
      <c r="C75" s="32"/>
      <c r="D75" s="32"/>
      <c r="E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5" ht="27.75" customHeight="1">
      <c r="A78" s="30"/>
      <c r="C78" s="37"/>
      <c r="D78" s="37"/>
      <c r="E78" s="37"/>
    </row>
    <row r="79" spans="1:5" ht="12.75">
      <c r="A79" s="30"/>
      <c r="B79" s="38"/>
      <c r="C79" s="38"/>
      <c r="D79" s="38"/>
      <c r="E79" s="38"/>
    </row>
    <row r="80" spans="1:6" ht="12.75">
      <c r="A80" s="30"/>
      <c r="B80" s="38"/>
      <c r="C80" s="38"/>
      <c r="D80" s="38"/>
      <c r="E80" s="38"/>
      <c r="F80" s="38"/>
    </row>
    <row r="81" spans="1:6" ht="12.75">
      <c r="A81" s="30"/>
      <c r="B81" s="38"/>
      <c r="C81" s="38"/>
      <c r="D81" s="38"/>
      <c r="E81" s="38"/>
      <c r="F81" s="38"/>
    </row>
    <row r="82" ht="12.75">
      <c r="A82" s="30"/>
    </row>
    <row r="83" ht="12.75">
      <c r="A83" s="30"/>
    </row>
  </sheetData>
  <sheetProtection/>
  <mergeCells count="236">
    <mergeCell ref="C3:E3"/>
    <mergeCell ref="F52:F53"/>
    <mergeCell ref="G62:G63"/>
    <mergeCell ref="E64:E65"/>
    <mergeCell ref="F64:F65"/>
    <mergeCell ref="G64:G65"/>
    <mergeCell ref="E52:E53"/>
    <mergeCell ref="G54:G55"/>
    <mergeCell ref="G56:G57"/>
    <mergeCell ref="G60:G61"/>
    <mergeCell ref="G58:G59"/>
    <mergeCell ref="E58:E59"/>
    <mergeCell ref="E66:E67"/>
    <mergeCell ref="F66:F67"/>
    <mergeCell ref="E68:E69"/>
    <mergeCell ref="F68:F69"/>
    <mergeCell ref="G68:G69"/>
    <mergeCell ref="G66:G67"/>
    <mergeCell ref="E56:E57"/>
    <mergeCell ref="F56:F57"/>
    <mergeCell ref="E54:E55"/>
    <mergeCell ref="F54:F55"/>
    <mergeCell ref="E62:E63"/>
    <mergeCell ref="F62:F63"/>
    <mergeCell ref="E60:E61"/>
    <mergeCell ref="F60:F61"/>
    <mergeCell ref="F58:F59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B58:B59"/>
    <mergeCell ref="A60:A61"/>
    <mergeCell ref="B60:B61"/>
    <mergeCell ref="C60:C61"/>
    <mergeCell ref="D60:D61"/>
    <mergeCell ref="C58:C59"/>
    <mergeCell ref="D58:D59"/>
    <mergeCell ref="A58:A59"/>
    <mergeCell ref="A54:A55"/>
    <mergeCell ref="B54:B55"/>
    <mergeCell ref="C54:C55"/>
    <mergeCell ref="D54:D55"/>
    <mergeCell ref="A56:A57"/>
    <mergeCell ref="B56:B57"/>
    <mergeCell ref="C56:C57"/>
    <mergeCell ref="D56:D57"/>
    <mergeCell ref="A52:A53"/>
    <mergeCell ref="B52:B53"/>
    <mergeCell ref="C52:C53"/>
    <mergeCell ref="D52:D53"/>
    <mergeCell ref="E50:E51"/>
    <mergeCell ref="B50:B51"/>
    <mergeCell ref="A50:A51"/>
    <mergeCell ref="E46:E47"/>
    <mergeCell ref="C50:C51"/>
    <mergeCell ref="D50:D51"/>
    <mergeCell ref="E48:E49"/>
    <mergeCell ref="E44:E45"/>
    <mergeCell ref="E40:E41"/>
    <mergeCell ref="E42:E43"/>
    <mergeCell ref="D42:D43"/>
    <mergeCell ref="C46:C47"/>
    <mergeCell ref="D46:D47"/>
    <mergeCell ref="A48:A49"/>
    <mergeCell ref="B48:B49"/>
    <mergeCell ref="C48:C49"/>
    <mergeCell ref="D48:D49"/>
    <mergeCell ref="B44:B45"/>
    <mergeCell ref="C44:C45"/>
    <mergeCell ref="D44:D45"/>
    <mergeCell ref="A46:A47"/>
    <mergeCell ref="B46:B47"/>
    <mergeCell ref="E36:E37"/>
    <mergeCell ref="A44:A45"/>
    <mergeCell ref="B36:B37"/>
    <mergeCell ref="C36:C37"/>
    <mergeCell ref="D36:D37"/>
    <mergeCell ref="A42:A43"/>
    <mergeCell ref="B42:B43"/>
    <mergeCell ref="B38:B39"/>
    <mergeCell ref="C42:C43"/>
    <mergeCell ref="A40:A41"/>
    <mergeCell ref="A38:A39"/>
    <mergeCell ref="C38:C39"/>
    <mergeCell ref="D38:D39"/>
    <mergeCell ref="E38:E39"/>
    <mergeCell ref="B40:B41"/>
    <mergeCell ref="C40:C41"/>
    <mergeCell ref="D40:D41"/>
    <mergeCell ref="A36:A37"/>
    <mergeCell ref="G46:G47"/>
    <mergeCell ref="G52:G53"/>
    <mergeCell ref="F40:F41"/>
    <mergeCell ref="G40:G41"/>
    <mergeCell ref="F42:F43"/>
    <mergeCell ref="G42:G43"/>
    <mergeCell ref="F50:F51"/>
    <mergeCell ref="G50:G51"/>
    <mergeCell ref="F48:F4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G34:G35"/>
    <mergeCell ref="F36:F37"/>
    <mergeCell ref="G36:G37"/>
    <mergeCell ref="F38:F39"/>
    <mergeCell ref="G48:G49"/>
    <mergeCell ref="G38:G39"/>
    <mergeCell ref="F44:F45"/>
    <mergeCell ref="G44:G45"/>
    <mergeCell ref="F46:F47"/>
    <mergeCell ref="G30:G31"/>
    <mergeCell ref="G24:G25"/>
    <mergeCell ref="F32:F33"/>
    <mergeCell ref="G32:G33"/>
    <mergeCell ref="F22:F23"/>
    <mergeCell ref="G22:G23"/>
    <mergeCell ref="G28:G29"/>
    <mergeCell ref="A4:A5"/>
    <mergeCell ref="B4:B5"/>
    <mergeCell ref="C4:C5"/>
    <mergeCell ref="D4:D5"/>
    <mergeCell ref="F8:F9"/>
    <mergeCell ref="F10:F11"/>
    <mergeCell ref="E4:E5"/>
    <mergeCell ref="A6:A7"/>
    <mergeCell ref="B6:B7"/>
    <mergeCell ref="A8:A9"/>
    <mergeCell ref="G4:G5"/>
    <mergeCell ref="E6:E7"/>
    <mergeCell ref="G6:G7"/>
    <mergeCell ref="F4:F5"/>
    <mergeCell ref="F6:F7"/>
    <mergeCell ref="E8:E9"/>
    <mergeCell ref="G8:G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E14:E15"/>
    <mergeCell ref="G14:G15"/>
    <mergeCell ref="A16:A17"/>
    <mergeCell ref="B16:B17"/>
    <mergeCell ref="C16:C17"/>
    <mergeCell ref="D16:D17"/>
    <mergeCell ref="C14:C15"/>
    <mergeCell ref="D14:D15"/>
    <mergeCell ref="E16:E17"/>
    <mergeCell ref="G16:G17"/>
    <mergeCell ref="F16:F17"/>
    <mergeCell ref="F18:F19"/>
    <mergeCell ref="G18:G19"/>
    <mergeCell ref="E20:E21"/>
    <mergeCell ref="G20:G21"/>
    <mergeCell ref="D20:D21"/>
    <mergeCell ref="F20:F21"/>
    <mergeCell ref="A22:A23"/>
    <mergeCell ref="B22:B23"/>
    <mergeCell ref="C22:C23"/>
    <mergeCell ref="A20:A21"/>
    <mergeCell ref="B20:B21"/>
    <mergeCell ref="C20:C21"/>
    <mergeCell ref="F30:F31"/>
    <mergeCell ref="F24:F25"/>
    <mergeCell ref="F26:F27"/>
    <mergeCell ref="F28:F29"/>
    <mergeCell ref="E28:E29"/>
    <mergeCell ref="A30:A31"/>
    <mergeCell ref="B30:B31"/>
    <mergeCell ref="A28:A29"/>
    <mergeCell ref="B28:B29"/>
    <mergeCell ref="C28:C29"/>
    <mergeCell ref="A1:G1"/>
    <mergeCell ref="E26:E27"/>
    <mergeCell ref="G26:G27"/>
    <mergeCell ref="E24:E25"/>
    <mergeCell ref="D22:D23"/>
    <mergeCell ref="A18:A19"/>
    <mergeCell ref="B18:B19"/>
    <mergeCell ref="C24:C25"/>
    <mergeCell ref="D24:D25"/>
    <mergeCell ref="D18:D19"/>
    <mergeCell ref="E18:E19"/>
    <mergeCell ref="E22:E23"/>
    <mergeCell ref="C30:C31"/>
    <mergeCell ref="D30:D31"/>
    <mergeCell ref="E30:E31"/>
    <mergeCell ref="C18:C19"/>
    <mergeCell ref="F3:G3"/>
    <mergeCell ref="B2:C2"/>
    <mergeCell ref="D2:G2"/>
    <mergeCell ref="A24:A25"/>
    <mergeCell ref="D28:D29"/>
    <mergeCell ref="A26:A27"/>
    <mergeCell ref="B26:B27"/>
    <mergeCell ref="C26:C27"/>
    <mergeCell ref="D26:D27"/>
    <mergeCell ref="B24:B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63" t="s">
        <v>55</v>
      </c>
      <c r="B1" s="163"/>
      <c r="C1" s="163"/>
      <c r="D1" s="163"/>
      <c r="E1" s="163"/>
      <c r="F1" s="163"/>
      <c r="G1" s="163"/>
    </row>
    <row r="2" spans="3:9" ht="27.75" customHeight="1" thickBot="1">
      <c r="C2" s="164" t="str">
        <f>HYPERLINK('[1]реквизиты'!$A$2)</f>
        <v>Чемпионат России по боевому самбо  </v>
      </c>
      <c r="D2" s="165"/>
      <c r="E2" s="165"/>
      <c r="F2" s="166"/>
      <c r="G2" s="125"/>
      <c r="H2" s="125"/>
      <c r="I2" s="125"/>
    </row>
    <row r="3" spans="1:7" ht="12.75" customHeight="1">
      <c r="A3" s="186" t="str">
        <f>HYPERLINK('[1]реквизиты'!$A$3)</f>
        <v>25-28  февраля  2011 г.  г. Санкт-Петербург</v>
      </c>
      <c r="B3" s="186"/>
      <c r="C3" s="186"/>
      <c r="D3" s="186"/>
      <c r="E3" s="186"/>
      <c r="F3" s="186"/>
      <c r="G3" s="186"/>
    </row>
    <row r="4" spans="4:5" ht="12.75">
      <c r="D4" s="187" t="s">
        <v>141</v>
      </c>
      <c r="E4" s="187"/>
    </row>
    <row r="5" spans="1:7" ht="12.75" customHeight="1">
      <c r="A5" s="193" t="s">
        <v>4</v>
      </c>
      <c r="B5" s="193" t="s">
        <v>5</v>
      </c>
      <c r="C5" s="193" t="s">
        <v>6</v>
      </c>
      <c r="D5" s="193" t="s">
        <v>7</v>
      </c>
      <c r="E5" s="193" t="s">
        <v>8</v>
      </c>
      <c r="F5" s="193" t="s">
        <v>11</v>
      </c>
      <c r="G5" s="193" t="s">
        <v>9</v>
      </c>
    </row>
    <row r="6" spans="1:7" ht="12.75" customHeight="1" thickBot="1">
      <c r="A6" s="181"/>
      <c r="B6" s="181"/>
      <c r="C6" s="181"/>
      <c r="D6" s="181"/>
      <c r="E6" s="181"/>
      <c r="F6" s="181"/>
      <c r="G6" s="181"/>
    </row>
    <row r="7" spans="1:7" ht="12.75" customHeight="1">
      <c r="A7" s="190" t="s">
        <v>25</v>
      </c>
      <c r="B7" s="191">
        <v>1</v>
      </c>
      <c r="C7" s="188" t="s">
        <v>71</v>
      </c>
      <c r="D7" s="188" t="s">
        <v>72</v>
      </c>
      <c r="E7" s="188" t="s">
        <v>73</v>
      </c>
      <c r="F7" s="188"/>
      <c r="G7" s="188" t="s">
        <v>74</v>
      </c>
    </row>
    <row r="8" spans="1:7" ht="15" customHeight="1" thickBot="1">
      <c r="A8" s="190"/>
      <c r="B8" s="192"/>
      <c r="C8" s="189"/>
      <c r="D8" s="189"/>
      <c r="E8" s="189"/>
      <c r="F8" s="189"/>
      <c r="G8" s="189"/>
    </row>
    <row r="9" spans="1:7" ht="12.75" customHeight="1">
      <c r="A9" s="190" t="s">
        <v>26</v>
      </c>
      <c r="B9" s="191">
        <v>2</v>
      </c>
      <c r="C9" s="188" t="s">
        <v>75</v>
      </c>
      <c r="D9" s="188" t="s">
        <v>76</v>
      </c>
      <c r="E9" s="188" t="s">
        <v>77</v>
      </c>
      <c r="F9" s="188"/>
      <c r="G9" s="188" t="s">
        <v>78</v>
      </c>
    </row>
    <row r="10" spans="1:7" ht="15" customHeight="1" thickBot="1">
      <c r="A10" s="190"/>
      <c r="B10" s="192"/>
      <c r="C10" s="189"/>
      <c r="D10" s="189"/>
      <c r="E10" s="189"/>
      <c r="F10" s="189"/>
      <c r="G10" s="189"/>
    </row>
    <row r="11" spans="1:7" ht="15" customHeight="1">
      <c r="A11" s="190" t="s">
        <v>28</v>
      </c>
      <c r="B11" s="191">
        <v>3</v>
      </c>
      <c r="C11" s="188" t="s">
        <v>79</v>
      </c>
      <c r="D11" s="188" t="s">
        <v>80</v>
      </c>
      <c r="E11" s="188" t="s">
        <v>81</v>
      </c>
      <c r="F11" s="188"/>
      <c r="G11" s="188" t="s">
        <v>82</v>
      </c>
    </row>
    <row r="12" spans="1:7" ht="15.75" customHeight="1" thickBot="1">
      <c r="A12" s="190"/>
      <c r="B12" s="192"/>
      <c r="C12" s="189"/>
      <c r="D12" s="189"/>
      <c r="E12" s="189"/>
      <c r="F12" s="189"/>
      <c r="G12" s="189"/>
    </row>
    <row r="13" spans="1:7" ht="12.75" customHeight="1">
      <c r="A13" s="190" t="s">
        <v>30</v>
      </c>
      <c r="B13" s="191">
        <v>4</v>
      </c>
      <c r="C13" s="188" t="s">
        <v>83</v>
      </c>
      <c r="D13" s="188" t="s">
        <v>84</v>
      </c>
      <c r="E13" s="188" t="s">
        <v>85</v>
      </c>
      <c r="F13" s="188"/>
      <c r="G13" s="188" t="s">
        <v>86</v>
      </c>
    </row>
    <row r="14" spans="1:7" ht="15" customHeight="1" thickBot="1">
      <c r="A14" s="190"/>
      <c r="B14" s="192"/>
      <c r="C14" s="189"/>
      <c r="D14" s="189"/>
      <c r="E14" s="189"/>
      <c r="F14" s="189"/>
      <c r="G14" s="189"/>
    </row>
    <row r="15" spans="1:7" ht="12.75" customHeight="1">
      <c r="A15" s="190" t="s">
        <v>32</v>
      </c>
      <c r="B15" s="191">
        <v>5</v>
      </c>
      <c r="C15" s="188" t="s">
        <v>87</v>
      </c>
      <c r="D15" s="188" t="s">
        <v>88</v>
      </c>
      <c r="E15" s="188" t="s">
        <v>89</v>
      </c>
      <c r="F15" s="188"/>
      <c r="G15" s="188" t="s">
        <v>90</v>
      </c>
    </row>
    <row r="16" spans="1:7" ht="15" customHeight="1" thickBot="1">
      <c r="A16" s="190"/>
      <c r="B16" s="192"/>
      <c r="C16" s="189"/>
      <c r="D16" s="189"/>
      <c r="E16" s="189"/>
      <c r="F16" s="189"/>
      <c r="G16" s="189"/>
    </row>
    <row r="17" spans="1:7" ht="12.75" customHeight="1">
      <c r="A17" s="190" t="s">
        <v>34</v>
      </c>
      <c r="B17" s="191">
        <v>6</v>
      </c>
      <c r="C17" s="188" t="s">
        <v>91</v>
      </c>
      <c r="D17" s="188" t="s">
        <v>92</v>
      </c>
      <c r="E17" s="188" t="s">
        <v>93</v>
      </c>
      <c r="F17" s="188"/>
      <c r="G17" s="188" t="s">
        <v>94</v>
      </c>
    </row>
    <row r="18" spans="1:7" ht="15" customHeight="1" thickBot="1">
      <c r="A18" s="190"/>
      <c r="B18" s="192"/>
      <c r="C18" s="189"/>
      <c r="D18" s="189"/>
      <c r="E18" s="189"/>
      <c r="F18" s="189"/>
      <c r="G18" s="189"/>
    </row>
    <row r="19" spans="1:7" ht="12.75" customHeight="1">
      <c r="A19" s="190" t="s">
        <v>35</v>
      </c>
      <c r="B19" s="191">
        <v>7</v>
      </c>
      <c r="C19" s="188" t="str">
        <f>'[3]Боевое самбо'!$C$36</f>
        <v>Шихмагомедов Тимур Шихбалаевич</v>
      </c>
      <c r="D19" s="188" t="s">
        <v>95</v>
      </c>
      <c r="E19" s="188" t="s">
        <v>96</v>
      </c>
      <c r="F19" s="188"/>
      <c r="G19" s="188" t="s">
        <v>97</v>
      </c>
    </row>
    <row r="20" spans="1:7" ht="15" customHeight="1" thickBot="1">
      <c r="A20" s="190"/>
      <c r="B20" s="192"/>
      <c r="C20" s="189"/>
      <c r="D20" s="189"/>
      <c r="E20" s="189"/>
      <c r="F20" s="189"/>
      <c r="G20" s="189"/>
    </row>
    <row r="21" spans="1:7" ht="12.75" customHeight="1">
      <c r="A21" s="190" t="s">
        <v>36</v>
      </c>
      <c r="B21" s="191">
        <v>8</v>
      </c>
      <c r="C21" s="188" t="s">
        <v>98</v>
      </c>
      <c r="D21" s="188" t="s">
        <v>99</v>
      </c>
      <c r="E21" s="188" t="s">
        <v>100</v>
      </c>
      <c r="F21" s="188"/>
      <c r="G21" s="188" t="s">
        <v>101</v>
      </c>
    </row>
    <row r="22" spans="1:7" ht="15" customHeight="1" thickBot="1">
      <c r="A22" s="190"/>
      <c r="B22" s="192"/>
      <c r="C22" s="189"/>
      <c r="D22" s="189"/>
      <c r="E22" s="189"/>
      <c r="F22" s="189"/>
      <c r="G22" s="189"/>
    </row>
    <row r="23" spans="1:7" ht="12.75" customHeight="1">
      <c r="A23" s="190" t="s">
        <v>37</v>
      </c>
      <c r="B23" s="191">
        <v>9</v>
      </c>
      <c r="C23" s="188" t="s">
        <v>102</v>
      </c>
      <c r="D23" s="188" t="s">
        <v>103</v>
      </c>
      <c r="E23" s="188" t="s">
        <v>104</v>
      </c>
      <c r="F23" s="188"/>
      <c r="G23" s="188" t="s">
        <v>105</v>
      </c>
    </row>
    <row r="24" spans="1:7" ht="15" customHeight="1" thickBot="1">
      <c r="A24" s="190"/>
      <c r="B24" s="192"/>
      <c r="C24" s="189"/>
      <c r="D24" s="189"/>
      <c r="E24" s="189"/>
      <c r="F24" s="189"/>
      <c r="G24" s="189"/>
    </row>
    <row r="25" spans="1:7" ht="12.75" customHeight="1">
      <c r="A25" s="190" t="s">
        <v>38</v>
      </c>
      <c r="B25" s="191">
        <v>10</v>
      </c>
      <c r="C25" s="188" t="s">
        <v>106</v>
      </c>
      <c r="D25" s="188" t="s">
        <v>107</v>
      </c>
      <c r="E25" s="188" t="s">
        <v>108</v>
      </c>
      <c r="F25" s="188"/>
      <c r="G25" s="188" t="s">
        <v>109</v>
      </c>
    </row>
    <row r="26" spans="1:7" ht="15" customHeight="1" thickBot="1">
      <c r="A26" s="190"/>
      <c r="B26" s="192"/>
      <c r="C26" s="189"/>
      <c r="D26" s="189"/>
      <c r="E26" s="189"/>
      <c r="F26" s="189"/>
      <c r="G26" s="189"/>
    </row>
    <row r="27" spans="1:7" ht="12.75" customHeight="1">
      <c r="A27" s="190" t="s">
        <v>39</v>
      </c>
      <c r="B27" s="191">
        <v>11</v>
      </c>
      <c r="C27" s="188" t="s">
        <v>110</v>
      </c>
      <c r="D27" s="188" t="s">
        <v>111</v>
      </c>
      <c r="E27" s="188" t="s">
        <v>112</v>
      </c>
      <c r="F27" s="188"/>
      <c r="G27" s="188" t="s">
        <v>113</v>
      </c>
    </row>
    <row r="28" spans="1:7" ht="15" customHeight="1" thickBot="1">
      <c r="A28" s="190"/>
      <c r="B28" s="192"/>
      <c r="C28" s="189"/>
      <c r="D28" s="189"/>
      <c r="E28" s="189"/>
      <c r="F28" s="189"/>
      <c r="G28" s="189"/>
    </row>
    <row r="29" spans="1:7" ht="15.75" customHeight="1">
      <c r="A29" s="190" t="s">
        <v>40</v>
      </c>
      <c r="B29" s="191">
        <v>12</v>
      </c>
      <c r="C29" s="188" t="s">
        <v>114</v>
      </c>
      <c r="D29" s="188" t="s">
        <v>115</v>
      </c>
      <c r="E29" s="188" t="s">
        <v>116</v>
      </c>
      <c r="F29" s="188"/>
      <c r="G29" s="188" t="s">
        <v>117</v>
      </c>
    </row>
    <row r="30" spans="1:7" ht="15" customHeight="1" thickBot="1">
      <c r="A30" s="190"/>
      <c r="B30" s="192"/>
      <c r="C30" s="189"/>
      <c r="D30" s="189"/>
      <c r="E30" s="189"/>
      <c r="F30" s="189"/>
      <c r="G30" s="189"/>
    </row>
    <row r="31" spans="1:7" ht="12.75" customHeight="1">
      <c r="A31" s="190" t="s">
        <v>41</v>
      </c>
      <c r="B31" s="191">
        <v>13</v>
      </c>
      <c r="C31" s="188" t="s">
        <v>118</v>
      </c>
      <c r="D31" s="188" t="s">
        <v>119</v>
      </c>
      <c r="E31" s="188" t="s">
        <v>120</v>
      </c>
      <c r="F31" s="188"/>
      <c r="G31" s="188" t="s">
        <v>121</v>
      </c>
    </row>
    <row r="32" spans="1:7" ht="15" customHeight="1" thickBot="1">
      <c r="A32" s="190"/>
      <c r="B32" s="192"/>
      <c r="C32" s="189"/>
      <c r="D32" s="189"/>
      <c r="E32" s="189"/>
      <c r="F32" s="189"/>
      <c r="G32" s="189"/>
    </row>
    <row r="33" spans="1:7" ht="12.75" customHeight="1">
      <c r="A33" s="190" t="s">
        <v>42</v>
      </c>
      <c r="B33" s="191">
        <v>14</v>
      </c>
      <c r="C33" s="188" t="s">
        <v>122</v>
      </c>
      <c r="D33" s="188" t="s">
        <v>123</v>
      </c>
      <c r="E33" s="188" t="s">
        <v>124</v>
      </c>
      <c r="F33" s="188"/>
      <c r="G33" s="188" t="s">
        <v>125</v>
      </c>
    </row>
    <row r="34" spans="1:7" ht="15" customHeight="1" thickBot="1">
      <c r="A34" s="190"/>
      <c r="B34" s="192"/>
      <c r="C34" s="189"/>
      <c r="D34" s="189"/>
      <c r="E34" s="189"/>
      <c r="F34" s="189"/>
      <c r="G34" s="189"/>
    </row>
    <row r="35" spans="1:7" ht="12.75" customHeight="1">
      <c r="A35" s="190" t="s">
        <v>43</v>
      </c>
      <c r="B35" s="191">
        <v>15</v>
      </c>
      <c r="C35" s="188" t="s">
        <v>126</v>
      </c>
      <c r="D35" s="188" t="s">
        <v>127</v>
      </c>
      <c r="E35" s="188" t="s">
        <v>85</v>
      </c>
      <c r="F35" s="188"/>
      <c r="G35" s="188" t="s">
        <v>128</v>
      </c>
    </row>
    <row r="36" spans="1:7" ht="15" customHeight="1" thickBot="1">
      <c r="A36" s="190"/>
      <c r="B36" s="192"/>
      <c r="C36" s="189"/>
      <c r="D36" s="189"/>
      <c r="E36" s="189"/>
      <c r="F36" s="189"/>
      <c r="G36" s="189"/>
    </row>
    <row r="37" spans="1:7" ht="15.75" customHeight="1">
      <c r="A37" s="190" t="s">
        <v>44</v>
      </c>
      <c r="B37" s="191">
        <v>16</v>
      </c>
      <c r="C37" s="188" t="s">
        <v>129</v>
      </c>
      <c r="D37" s="188" t="s">
        <v>130</v>
      </c>
      <c r="E37" s="188" t="s">
        <v>131</v>
      </c>
      <c r="F37" s="188"/>
      <c r="G37" s="188" t="s">
        <v>132</v>
      </c>
    </row>
    <row r="38" spans="1:7" ht="12.75" customHeight="1" thickBot="1">
      <c r="A38" s="190"/>
      <c r="B38" s="192"/>
      <c r="C38" s="189"/>
      <c r="D38" s="189"/>
      <c r="E38" s="189"/>
      <c r="F38" s="189"/>
      <c r="G38" s="189"/>
    </row>
    <row r="39" spans="1:7" ht="12.75" customHeight="1">
      <c r="A39" s="190" t="s">
        <v>45</v>
      </c>
      <c r="B39" s="191">
        <v>17</v>
      </c>
      <c r="C39" s="188" t="s">
        <v>133</v>
      </c>
      <c r="D39" s="188" t="s">
        <v>134</v>
      </c>
      <c r="E39" s="188" t="s">
        <v>135</v>
      </c>
      <c r="F39" s="188"/>
      <c r="G39" s="188" t="s">
        <v>136</v>
      </c>
    </row>
    <row r="40" spans="1:7" ht="12.75" customHeight="1" thickBot="1">
      <c r="A40" s="190"/>
      <c r="B40" s="192"/>
      <c r="C40" s="189"/>
      <c r="D40" s="189"/>
      <c r="E40" s="189"/>
      <c r="F40" s="189"/>
      <c r="G40" s="189"/>
    </row>
    <row r="41" spans="1:7" ht="12.75" customHeight="1">
      <c r="A41" s="190" t="s">
        <v>46</v>
      </c>
      <c r="B41" s="191">
        <v>18</v>
      </c>
      <c r="C41" s="188" t="s">
        <v>137</v>
      </c>
      <c r="D41" s="188" t="s">
        <v>138</v>
      </c>
      <c r="E41" s="188" t="s">
        <v>139</v>
      </c>
      <c r="F41" s="188"/>
      <c r="G41" s="188" t="s">
        <v>140</v>
      </c>
    </row>
    <row r="42" spans="1:7" ht="12.75" customHeight="1" thickBot="1">
      <c r="A42" s="190"/>
      <c r="B42" s="192"/>
      <c r="C42" s="189"/>
      <c r="D42" s="189"/>
      <c r="E42" s="189"/>
      <c r="F42" s="189"/>
      <c r="G42" s="189"/>
    </row>
    <row r="43" spans="1:7" ht="12.75" customHeight="1">
      <c r="A43" s="190" t="s">
        <v>62</v>
      </c>
      <c r="B43" s="195">
        <v>19</v>
      </c>
      <c r="C43" s="177"/>
      <c r="D43" s="179"/>
      <c r="E43" s="182"/>
      <c r="F43" s="184"/>
      <c r="G43" s="177"/>
    </row>
    <row r="44" spans="1:7" ht="12.75" customHeight="1">
      <c r="A44" s="190"/>
      <c r="B44" s="195"/>
      <c r="C44" s="178"/>
      <c r="D44" s="181"/>
      <c r="E44" s="183"/>
      <c r="F44" s="185"/>
      <c r="G44" s="178"/>
    </row>
    <row r="45" spans="1:7" ht="12.75" customHeight="1">
      <c r="A45" s="190" t="s">
        <v>47</v>
      </c>
      <c r="B45" s="195">
        <v>20</v>
      </c>
      <c r="C45" s="177"/>
      <c r="D45" s="179"/>
      <c r="E45" s="182"/>
      <c r="F45" s="184"/>
      <c r="G45" s="177"/>
    </row>
    <row r="46" spans="1:7" ht="12.75" customHeight="1">
      <c r="A46" s="190"/>
      <c r="B46" s="195"/>
      <c r="C46" s="178"/>
      <c r="D46" s="194"/>
      <c r="E46" s="183"/>
      <c r="F46" s="185"/>
      <c r="G46" s="194"/>
    </row>
    <row r="47" spans="1:7" ht="12.75" customHeight="1">
      <c r="A47" s="190" t="s">
        <v>27</v>
      </c>
      <c r="B47" s="195">
        <v>21</v>
      </c>
      <c r="C47" s="177"/>
      <c r="D47" s="179"/>
      <c r="E47" s="182"/>
      <c r="F47" s="184"/>
      <c r="G47" s="177"/>
    </row>
    <row r="48" spans="1:7" ht="12.75" customHeight="1">
      <c r="A48" s="190"/>
      <c r="B48" s="195"/>
      <c r="C48" s="178"/>
      <c r="D48" s="194"/>
      <c r="E48" s="183"/>
      <c r="F48" s="185"/>
      <c r="G48" s="194"/>
    </row>
    <row r="49" spans="1:7" ht="12.75" customHeight="1">
      <c r="A49" s="190" t="s">
        <v>48</v>
      </c>
      <c r="B49" s="195">
        <v>22</v>
      </c>
      <c r="C49" s="177"/>
      <c r="D49" s="179"/>
      <c r="E49" s="182"/>
      <c r="F49" s="184"/>
      <c r="G49" s="177"/>
    </row>
    <row r="50" spans="1:7" ht="12.75" customHeight="1">
      <c r="A50" s="190"/>
      <c r="B50" s="195"/>
      <c r="C50" s="178"/>
      <c r="D50" s="181"/>
      <c r="E50" s="183"/>
      <c r="F50" s="185"/>
      <c r="G50" s="178"/>
    </row>
    <row r="51" spans="1:7" ht="12.75" customHeight="1">
      <c r="A51" s="190" t="s">
        <v>49</v>
      </c>
      <c r="B51" s="195">
        <v>23</v>
      </c>
      <c r="C51" s="177"/>
      <c r="D51" s="179"/>
      <c r="E51" s="182"/>
      <c r="F51" s="184"/>
      <c r="G51" s="177"/>
    </row>
    <row r="52" spans="1:7" ht="12.75" customHeight="1">
      <c r="A52" s="190"/>
      <c r="B52" s="195"/>
      <c r="C52" s="178"/>
      <c r="D52" s="181"/>
      <c r="E52" s="183"/>
      <c r="F52" s="185"/>
      <c r="G52" s="178"/>
    </row>
    <row r="53" spans="1:7" ht="12.75" customHeight="1">
      <c r="A53" s="190" t="s">
        <v>50</v>
      </c>
      <c r="B53" s="195">
        <v>24</v>
      </c>
      <c r="C53" s="177"/>
      <c r="D53" s="179"/>
      <c r="E53" s="182"/>
      <c r="F53" s="184"/>
      <c r="G53" s="177"/>
    </row>
    <row r="54" spans="1:7" ht="12.75" customHeight="1">
      <c r="A54" s="190"/>
      <c r="B54" s="195"/>
      <c r="C54" s="178"/>
      <c r="D54" s="181"/>
      <c r="E54" s="183"/>
      <c r="F54" s="185"/>
      <c r="G54" s="178"/>
    </row>
    <row r="55" spans="1:7" ht="12.75" customHeight="1">
      <c r="A55" s="190" t="s">
        <v>29</v>
      </c>
      <c r="B55" s="195">
        <v>25</v>
      </c>
      <c r="C55" s="177"/>
      <c r="D55" s="179"/>
      <c r="E55" s="182"/>
      <c r="F55" s="184"/>
      <c r="G55" s="177"/>
    </row>
    <row r="56" spans="1:7" ht="12.75" customHeight="1">
      <c r="A56" s="190"/>
      <c r="B56" s="195"/>
      <c r="C56" s="178"/>
      <c r="D56" s="181"/>
      <c r="E56" s="183"/>
      <c r="F56" s="185"/>
      <c r="G56" s="178"/>
    </row>
    <row r="57" spans="1:7" ht="12.75" customHeight="1">
      <c r="A57" s="190" t="s">
        <v>63</v>
      </c>
      <c r="B57" s="195">
        <v>26</v>
      </c>
      <c r="C57" s="177"/>
      <c r="D57" s="179"/>
      <c r="E57" s="182"/>
      <c r="F57" s="184"/>
      <c r="G57" s="177"/>
    </row>
    <row r="58" spans="1:7" ht="12.75" customHeight="1">
      <c r="A58" s="190"/>
      <c r="B58" s="195"/>
      <c r="C58" s="178"/>
      <c r="D58" s="181"/>
      <c r="E58" s="183"/>
      <c r="F58" s="185"/>
      <c r="G58" s="178"/>
    </row>
    <row r="59" spans="1:7" ht="12.75" customHeight="1">
      <c r="A59" s="190" t="s">
        <v>31</v>
      </c>
      <c r="B59" s="195">
        <v>27</v>
      </c>
      <c r="C59" s="177"/>
      <c r="D59" s="179"/>
      <c r="E59" s="182"/>
      <c r="F59" s="184"/>
      <c r="G59" s="177"/>
    </row>
    <row r="60" spans="1:7" ht="12.75" customHeight="1">
      <c r="A60" s="190"/>
      <c r="B60" s="195"/>
      <c r="C60" s="178"/>
      <c r="D60" s="181"/>
      <c r="E60" s="183"/>
      <c r="F60" s="185"/>
      <c r="G60" s="178"/>
    </row>
    <row r="61" spans="1:7" ht="12.75" customHeight="1">
      <c r="A61" s="190" t="s">
        <v>33</v>
      </c>
      <c r="B61" s="195">
        <v>28</v>
      </c>
      <c r="C61" s="177"/>
      <c r="D61" s="179"/>
      <c r="E61" s="182"/>
      <c r="F61" s="184"/>
      <c r="G61" s="177"/>
    </row>
    <row r="62" spans="1:7" ht="12.75" customHeight="1">
      <c r="A62" s="190"/>
      <c r="B62" s="195"/>
      <c r="C62" s="178"/>
      <c r="D62" s="181"/>
      <c r="E62" s="183"/>
      <c r="F62" s="185"/>
      <c r="G62" s="178"/>
    </row>
    <row r="63" spans="1:7" ht="12.75" customHeight="1">
      <c r="A63" s="190" t="s">
        <v>51</v>
      </c>
      <c r="B63" s="195">
        <v>29</v>
      </c>
      <c r="C63" s="177"/>
      <c r="D63" s="179"/>
      <c r="E63" s="182"/>
      <c r="F63" s="184"/>
      <c r="G63" s="177"/>
    </row>
    <row r="64" spans="1:7" ht="12.75" customHeight="1">
      <c r="A64" s="190"/>
      <c r="B64" s="195"/>
      <c r="C64" s="178"/>
      <c r="D64" s="181"/>
      <c r="E64" s="183"/>
      <c r="F64" s="185"/>
      <c r="G64" s="178"/>
    </row>
    <row r="65" spans="1:7" ht="12.75" customHeight="1">
      <c r="A65" s="190" t="s">
        <v>52</v>
      </c>
      <c r="B65" s="195">
        <v>30</v>
      </c>
      <c r="C65" s="177"/>
      <c r="D65" s="179"/>
      <c r="E65" s="182"/>
      <c r="F65" s="184"/>
      <c r="G65" s="177"/>
    </row>
    <row r="66" spans="1:7" ht="12.75" customHeight="1">
      <c r="A66" s="190"/>
      <c r="B66" s="195"/>
      <c r="C66" s="178"/>
      <c r="D66" s="181"/>
      <c r="E66" s="183"/>
      <c r="F66" s="185"/>
      <c r="G66" s="178"/>
    </row>
    <row r="67" spans="1:7" ht="12.75">
      <c r="A67" s="190" t="s">
        <v>53</v>
      </c>
      <c r="B67" s="195">
        <v>31</v>
      </c>
      <c r="C67" s="177"/>
      <c r="D67" s="179"/>
      <c r="E67" s="182"/>
      <c r="F67" s="184"/>
      <c r="G67" s="177"/>
    </row>
    <row r="68" spans="1:7" ht="12.75">
      <c r="A68" s="190"/>
      <c r="B68" s="195"/>
      <c r="C68" s="178"/>
      <c r="D68" s="180"/>
      <c r="E68" s="183"/>
      <c r="F68" s="185"/>
      <c r="G68" s="178"/>
    </row>
    <row r="69" spans="1:7" ht="12.75">
      <c r="A69" s="190" t="s">
        <v>54</v>
      </c>
      <c r="B69" s="195">
        <v>32</v>
      </c>
      <c r="C69" s="177"/>
      <c r="D69" s="179"/>
      <c r="E69" s="182"/>
      <c r="F69" s="184"/>
      <c r="G69" s="177"/>
    </row>
    <row r="70" spans="1:7" ht="12.75">
      <c r="A70" s="190"/>
      <c r="B70" s="195"/>
      <c r="C70" s="178"/>
      <c r="D70" s="180"/>
      <c r="E70" s="183"/>
      <c r="F70" s="185"/>
      <c r="G70" s="178"/>
    </row>
  </sheetData>
  <sheetProtection/>
  <mergeCells count="235">
    <mergeCell ref="D5:D6"/>
    <mergeCell ref="E5:E6"/>
    <mergeCell ref="A11:A12"/>
    <mergeCell ref="A5:A6"/>
    <mergeCell ref="F5:F6"/>
    <mergeCell ref="F7:F8"/>
    <mergeCell ref="F9:F10"/>
    <mergeCell ref="F11:F12"/>
    <mergeCell ref="B11:B12"/>
    <mergeCell ref="D11:D12"/>
    <mergeCell ref="B5:B6"/>
    <mergeCell ref="A69:A70"/>
    <mergeCell ref="B69:B70"/>
    <mergeCell ref="F67:F68"/>
    <mergeCell ref="F33:F34"/>
    <mergeCell ref="A67:A68"/>
    <mergeCell ref="B67:B68"/>
    <mergeCell ref="E67:E68"/>
    <mergeCell ref="C5:C6"/>
    <mergeCell ref="A65:A66"/>
    <mergeCell ref="B65:B66"/>
    <mergeCell ref="C65:C66"/>
    <mergeCell ref="B59:B60"/>
    <mergeCell ref="E59:E60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G59:G60"/>
    <mergeCell ref="A61:A62"/>
    <mergeCell ref="B61:B62"/>
    <mergeCell ref="C61:C62"/>
    <mergeCell ref="D61:D62"/>
    <mergeCell ref="E61:E62"/>
    <mergeCell ref="G61:G62"/>
    <mergeCell ref="F59:F60"/>
    <mergeCell ref="F61:F62"/>
    <mergeCell ref="A59:A60"/>
    <mergeCell ref="A57:A58"/>
    <mergeCell ref="B57:B58"/>
    <mergeCell ref="C57:C58"/>
    <mergeCell ref="D57:D58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A53:A54"/>
    <mergeCell ref="B53:B54"/>
    <mergeCell ref="C53:C54"/>
    <mergeCell ref="D53:D54"/>
    <mergeCell ref="E53:E54"/>
    <mergeCell ref="G53:G54"/>
    <mergeCell ref="F53:F54"/>
    <mergeCell ref="A51:A52"/>
    <mergeCell ref="B51:B52"/>
    <mergeCell ref="E51:E52"/>
    <mergeCell ref="G51:G52"/>
    <mergeCell ref="D51:D52"/>
    <mergeCell ref="C51:C52"/>
    <mergeCell ref="F51:F52"/>
    <mergeCell ref="A49:A50"/>
    <mergeCell ref="B49:B50"/>
    <mergeCell ref="C49:C50"/>
    <mergeCell ref="D49:D50"/>
    <mergeCell ref="E49:E50"/>
    <mergeCell ref="G49:G50"/>
    <mergeCell ref="F49:F50"/>
    <mergeCell ref="F43:F44"/>
    <mergeCell ref="F45:F46"/>
    <mergeCell ref="E45:E46"/>
    <mergeCell ref="G45:G46"/>
    <mergeCell ref="A47:A48"/>
    <mergeCell ref="B47:B48"/>
    <mergeCell ref="E47:E48"/>
    <mergeCell ref="G47:G48"/>
    <mergeCell ref="F47:F48"/>
    <mergeCell ref="D47:D48"/>
    <mergeCell ref="C47:C48"/>
    <mergeCell ref="A43:A44"/>
    <mergeCell ref="B43:B44"/>
    <mergeCell ref="E43:E44"/>
    <mergeCell ref="G43:G44"/>
    <mergeCell ref="D43:D44"/>
    <mergeCell ref="C43:C44"/>
    <mergeCell ref="A45:A46"/>
    <mergeCell ref="B45:B46"/>
    <mergeCell ref="C45:C46"/>
    <mergeCell ref="D45:D46"/>
    <mergeCell ref="B35:B36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C39:C40"/>
    <mergeCell ref="D39:D40"/>
    <mergeCell ref="E35:E36"/>
    <mergeCell ref="G35:G36"/>
    <mergeCell ref="F35:F36"/>
    <mergeCell ref="C37:C38"/>
    <mergeCell ref="D37:D38"/>
    <mergeCell ref="E37:E38"/>
    <mergeCell ref="G37:G38"/>
    <mergeCell ref="F37:F38"/>
    <mergeCell ref="C35:C36"/>
    <mergeCell ref="D35:D36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A13:A14"/>
    <mergeCell ref="B13:B14"/>
    <mergeCell ref="C13:C14"/>
    <mergeCell ref="D13:D14"/>
    <mergeCell ref="G7:G8"/>
    <mergeCell ref="E11:E12"/>
    <mergeCell ref="G11:G12"/>
    <mergeCell ref="E9:E10"/>
    <mergeCell ref="G9:G10"/>
    <mergeCell ref="C11:C12"/>
    <mergeCell ref="E17:E18"/>
    <mergeCell ref="G17:G18"/>
    <mergeCell ref="E13:E14"/>
    <mergeCell ref="G13:G14"/>
    <mergeCell ref="E15:E16"/>
    <mergeCell ref="G15:G16"/>
    <mergeCell ref="F13:F14"/>
    <mergeCell ref="F15:F16"/>
    <mergeCell ref="F17:F18"/>
    <mergeCell ref="C17:C18"/>
    <mergeCell ref="D17:D18"/>
    <mergeCell ref="A17:A18"/>
    <mergeCell ref="B17:B18"/>
    <mergeCell ref="A19:A20"/>
    <mergeCell ref="B19:B20"/>
    <mergeCell ref="A15:A16"/>
    <mergeCell ref="B15:B16"/>
    <mergeCell ref="C15:C16"/>
    <mergeCell ref="D15:D16"/>
    <mergeCell ref="A23:A24"/>
    <mergeCell ref="B23:B24"/>
    <mergeCell ref="C23:C24"/>
    <mergeCell ref="D23:D24"/>
    <mergeCell ref="A21:A22"/>
    <mergeCell ref="B21:B22"/>
    <mergeCell ref="E19:E20"/>
    <mergeCell ref="G19:G20"/>
    <mergeCell ref="C19:C20"/>
    <mergeCell ref="D19:D20"/>
    <mergeCell ref="F19:F20"/>
    <mergeCell ref="E21:E22"/>
    <mergeCell ref="G21:G22"/>
    <mergeCell ref="D21:D22"/>
    <mergeCell ref="C21:C22"/>
    <mergeCell ref="B27:B28"/>
    <mergeCell ref="E23:E24"/>
    <mergeCell ref="G23:G24"/>
    <mergeCell ref="F21:F22"/>
    <mergeCell ref="E25:E26"/>
    <mergeCell ref="G25:G26"/>
    <mergeCell ref="F23:F24"/>
    <mergeCell ref="F25:F26"/>
    <mergeCell ref="E27:E28"/>
    <mergeCell ref="G27:G28"/>
    <mergeCell ref="G31:G32"/>
    <mergeCell ref="C25:C26"/>
    <mergeCell ref="D25:D26"/>
    <mergeCell ref="A29:A30"/>
    <mergeCell ref="B29:B30"/>
    <mergeCell ref="D29:D30"/>
    <mergeCell ref="C29:C30"/>
    <mergeCell ref="A25:A26"/>
    <mergeCell ref="B25:B26"/>
    <mergeCell ref="A27:A28"/>
    <mergeCell ref="C27:C28"/>
    <mergeCell ref="D27:D28"/>
    <mergeCell ref="F27:F28"/>
    <mergeCell ref="F29:F30"/>
    <mergeCell ref="E29:E30"/>
    <mergeCell ref="G29:G30"/>
    <mergeCell ref="C31:C32"/>
    <mergeCell ref="D31:D32"/>
    <mergeCell ref="B33:B34"/>
    <mergeCell ref="C33:C34"/>
    <mergeCell ref="D33:D34"/>
    <mergeCell ref="A33:A34"/>
    <mergeCell ref="A1:G1"/>
    <mergeCell ref="A3:G3"/>
    <mergeCell ref="D4:E4"/>
    <mergeCell ref="C2:F2"/>
    <mergeCell ref="E33:E34"/>
    <mergeCell ref="G33:G34"/>
    <mergeCell ref="E31:E32"/>
    <mergeCell ref="F31:F32"/>
    <mergeCell ref="A31:A32"/>
    <mergeCell ref="B31:B32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22">
      <selection activeCell="A40" sqref="A27:H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4" t="str">
        <f>HYPERLINK('[1]реквизиты'!$A$2)</f>
        <v>Чемпионат России по боевому самбо  </v>
      </c>
      <c r="B1" s="204"/>
      <c r="C1" s="204"/>
      <c r="D1" s="204"/>
      <c r="E1" s="204"/>
      <c r="F1" s="204"/>
      <c r="G1" s="204"/>
      <c r="H1" s="204"/>
    </row>
    <row r="2" spans="4:6" ht="15.75">
      <c r="D2" s="90"/>
      <c r="E2" s="196" t="str">
        <f>HYPERLINK('пр.взв.'!D4)</f>
        <v>в.к. +100  кг.</v>
      </c>
      <c r="F2" s="196"/>
    </row>
    <row r="3" ht="20.25" customHeight="1">
      <c r="C3" s="91" t="s">
        <v>61</v>
      </c>
    </row>
    <row r="4" ht="12.75">
      <c r="C4" s="92" t="s">
        <v>14</v>
      </c>
    </row>
    <row r="5" spans="1:8" ht="12.75">
      <c r="A5" s="174" t="s">
        <v>15</v>
      </c>
      <c r="B5" s="174" t="s">
        <v>5</v>
      </c>
      <c r="C5" s="181" t="s">
        <v>6</v>
      </c>
      <c r="D5" s="174" t="s">
        <v>16</v>
      </c>
      <c r="E5" s="174" t="s">
        <v>17</v>
      </c>
      <c r="F5" s="174" t="s">
        <v>18</v>
      </c>
      <c r="G5" s="174" t="s">
        <v>19</v>
      </c>
      <c r="H5" s="174" t="s">
        <v>20</v>
      </c>
    </row>
    <row r="6" spans="1:8" ht="12.75">
      <c r="A6" s="193"/>
      <c r="B6" s="193"/>
      <c r="C6" s="193"/>
      <c r="D6" s="193"/>
      <c r="E6" s="193"/>
      <c r="F6" s="193"/>
      <c r="G6" s="193"/>
      <c r="H6" s="193"/>
    </row>
    <row r="7" spans="1:8" ht="12.75">
      <c r="A7" s="203"/>
      <c r="B7" s="202"/>
      <c r="C7" s="199" t="e">
        <f>VLOOKUP(B7,'пр.взв.'!B7:E70,2,FALSE)</f>
        <v>#N/A</v>
      </c>
      <c r="D7" s="199" t="e">
        <f>VLOOKUP(B7,'пр.взв.'!B7:G70,3,FALSE)</f>
        <v>#N/A</v>
      </c>
      <c r="E7" s="199" t="e">
        <f>VLOOKUP(B7,'пр.взв.'!B7:G70,4,FALSE)</f>
        <v>#N/A</v>
      </c>
      <c r="F7" s="198"/>
      <c r="G7" s="200"/>
      <c r="H7" s="174"/>
    </row>
    <row r="8" spans="1:8" ht="12.75">
      <c r="A8" s="203"/>
      <c r="B8" s="174"/>
      <c r="C8" s="199"/>
      <c r="D8" s="199"/>
      <c r="E8" s="199"/>
      <c r="F8" s="198"/>
      <c r="G8" s="200"/>
      <c r="H8" s="174"/>
    </row>
    <row r="9" spans="1:8" ht="12.75">
      <c r="A9" s="201"/>
      <c r="B9" s="202"/>
      <c r="C9" s="199" t="e">
        <f>VLOOKUP(B9,'пр.взв.'!B9:E70,2,FALSE)</f>
        <v>#N/A</v>
      </c>
      <c r="D9" s="199" t="e">
        <f>VLOOKUP(B9,'пр.взв.'!B9:F70,3,FALSE)</f>
        <v>#N/A</v>
      </c>
      <c r="E9" s="199" t="e">
        <f>VLOOKUP(B9,'пр.взв.'!B9:G70,4,FALSE)</f>
        <v>#N/A</v>
      </c>
      <c r="F9" s="198"/>
      <c r="G9" s="174"/>
      <c r="H9" s="174"/>
    </row>
    <row r="10" spans="1:8" ht="12.75">
      <c r="A10" s="201"/>
      <c r="B10" s="174"/>
      <c r="C10" s="199"/>
      <c r="D10" s="199"/>
      <c r="E10" s="199"/>
      <c r="F10" s="198"/>
      <c r="G10" s="174"/>
      <c r="H10" s="174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16" t="s">
        <v>64</v>
      </c>
    </row>
    <row r="16" spans="3:5" ht="15.75">
      <c r="C16" s="92" t="s">
        <v>22</v>
      </c>
      <c r="E16" s="150" t="str">
        <f>HYPERLINK('[2]пр.взв.'!D4)</f>
        <v>в.к.        кг.</v>
      </c>
    </row>
    <row r="17" spans="1:8" ht="12.75">
      <c r="A17" s="174" t="s">
        <v>15</v>
      </c>
      <c r="B17" s="174" t="s">
        <v>5</v>
      </c>
      <c r="C17" s="181" t="s">
        <v>6</v>
      </c>
      <c r="D17" s="174" t="s">
        <v>16</v>
      </c>
      <c r="E17" s="174" t="s">
        <v>17</v>
      </c>
      <c r="F17" s="174" t="s">
        <v>18</v>
      </c>
      <c r="G17" s="174" t="s">
        <v>19</v>
      </c>
      <c r="H17" s="174" t="s">
        <v>20</v>
      </c>
    </row>
    <row r="18" spans="1:8" ht="12.75">
      <c r="A18" s="193"/>
      <c r="B18" s="193"/>
      <c r="C18" s="193"/>
      <c r="D18" s="193"/>
      <c r="E18" s="193"/>
      <c r="F18" s="193"/>
      <c r="G18" s="193"/>
      <c r="H18" s="193"/>
    </row>
    <row r="19" spans="1:8" ht="12.75">
      <c r="A19" s="203"/>
      <c r="B19" s="202"/>
      <c r="C19" s="199" t="e">
        <f>VLOOKUP(B19,'пр.взв.'!B7:E70,2,FALSE)</f>
        <v>#N/A</v>
      </c>
      <c r="D19" s="199" t="e">
        <f>VLOOKUP(B19,'пр.взв.'!B7:F70,3,FALSE)</f>
        <v>#N/A</v>
      </c>
      <c r="E19" s="199" t="e">
        <f>VLOOKUP(B19,'пр.взв.'!B7:G70,4,FALSE)</f>
        <v>#N/A</v>
      </c>
      <c r="F19" s="198"/>
      <c r="G19" s="200"/>
      <c r="H19" s="174"/>
    </row>
    <row r="20" spans="1:8" ht="12.75">
      <c r="A20" s="203"/>
      <c r="B20" s="174"/>
      <c r="C20" s="199"/>
      <c r="D20" s="199"/>
      <c r="E20" s="199"/>
      <c r="F20" s="198"/>
      <c r="G20" s="200"/>
      <c r="H20" s="174"/>
    </row>
    <row r="21" spans="1:8" ht="12.75">
      <c r="A21" s="201"/>
      <c r="B21" s="202"/>
      <c r="C21" s="199" t="e">
        <f>VLOOKUP(B21,'пр.взв.'!B9:E70,2,FALSE)</f>
        <v>#N/A</v>
      </c>
      <c r="D21" s="199" t="e">
        <f>VLOOKUP(B21,'пр.взв.'!B9:F70,3,FALSE)</f>
        <v>#N/A</v>
      </c>
      <c r="E21" s="199" t="e">
        <f>VLOOKUP(B21,'пр.взв.'!B9:G70,4,FALSE)</f>
        <v>#N/A</v>
      </c>
      <c r="F21" s="198"/>
      <c r="G21" s="174"/>
      <c r="H21" s="174"/>
    </row>
    <row r="22" spans="1:8" ht="12.75">
      <c r="A22" s="201"/>
      <c r="B22" s="174"/>
      <c r="C22" s="199"/>
      <c r="D22" s="199"/>
      <c r="E22" s="199"/>
      <c r="F22" s="198"/>
      <c r="G22" s="174"/>
      <c r="H22" s="174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6" t="str">
        <f>HYPERLINK('пр.взв.'!D4)</f>
        <v>в.к. +100  кг.</v>
      </c>
      <c r="F29" s="196"/>
    </row>
    <row r="30" spans="1:8" ht="12.75">
      <c r="A30" s="174" t="s">
        <v>15</v>
      </c>
      <c r="B30" s="174" t="s">
        <v>5</v>
      </c>
      <c r="C30" s="181" t="s">
        <v>6</v>
      </c>
      <c r="D30" s="174" t="s">
        <v>16</v>
      </c>
      <c r="E30" s="174" t="s">
        <v>17</v>
      </c>
      <c r="F30" s="174" t="s">
        <v>18</v>
      </c>
      <c r="G30" s="174" t="s">
        <v>19</v>
      </c>
      <c r="H30" s="174" t="s">
        <v>20</v>
      </c>
    </row>
    <row r="31" spans="1:8" ht="12.75">
      <c r="A31" s="193"/>
      <c r="B31" s="193"/>
      <c r="C31" s="193"/>
      <c r="D31" s="193"/>
      <c r="E31" s="193"/>
      <c r="F31" s="193"/>
      <c r="G31" s="193"/>
      <c r="H31" s="193"/>
    </row>
    <row r="32" spans="1:8" ht="12.75">
      <c r="A32" s="203"/>
      <c r="B32" s="202">
        <v>15</v>
      </c>
      <c r="C32" s="199" t="str">
        <f>VLOOKUP(B32,'пр.взв.'!B7:C70,2,FALSE)</f>
        <v>Сидельников Кирилл Юрьевич</v>
      </c>
      <c r="D32" s="197" t="str">
        <f>VLOOKUP(B32,'пр.взв.'!B7:D95,3,FALSE)</f>
        <v>17.08.88,мс</v>
      </c>
      <c r="E32" s="197" t="str">
        <f>VLOOKUP(B32,'пр.взв.'!B7:E95,4,FALSE)</f>
        <v>ЦФО, Белгородская, ВС</v>
      </c>
      <c r="F32" s="198"/>
      <c r="G32" s="200"/>
      <c r="H32" s="174"/>
    </row>
    <row r="33" spans="1:8" ht="12.75">
      <c r="A33" s="203"/>
      <c r="B33" s="174"/>
      <c r="C33" s="199"/>
      <c r="D33" s="197"/>
      <c r="E33" s="197"/>
      <c r="F33" s="198"/>
      <c r="G33" s="200"/>
      <c r="H33" s="174"/>
    </row>
    <row r="34" spans="1:8" ht="12.75">
      <c r="A34" s="201"/>
      <c r="B34" s="202">
        <v>8</v>
      </c>
      <c r="C34" s="199" t="str">
        <f>VLOOKUP(B34,'пр.взв.'!B9:C72,2,FALSE)</f>
        <v>Заболотный Дмитрий Владимирович</v>
      </c>
      <c r="D34" s="197" t="str">
        <f>VLOOKUP(B34,'пр.взв.'!B7:D97,3,FALSE)</f>
        <v>18.08.81,мсмк</v>
      </c>
      <c r="E34" s="197" t="str">
        <f>VLOOKUP(B34,'пр.взв.'!B7:E97,4,FALSE)</f>
        <v>СЗФО, Калининградская</v>
      </c>
      <c r="F34" s="198"/>
      <c r="G34" s="174"/>
      <c r="H34" s="174"/>
    </row>
    <row r="35" spans="1:8" ht="12.75">
      <c r="A35" s="201"/>
      <c r="B35" s="174"/>
      <c r="C35" s="199"/>
      <c r="D35" s="197"/>
      <c r="E35" s="197"/>
      <c r="F35" s="198"/>
      <c r="G35" s="174"/>
      <c r="H35" s="174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5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A30:A31"/>
    <mergeCell ref="B30:B31"/>
    <mergeCell ref="C30:C31"/>
    <mergeCell ref="D30:D31"/>
    <mergeCell ref="A21:A22"/>
    <mergeCell ref="B21:B22"/>
    <mergeCell ref="C21:C22"/>
    <mergeCell ref="D21:D22"/>
    <mergeCell ref="A34:A35"/>
    <mergeCell ref="B34:B35"/>
    <mergeCell ref="C34:C35"/>
    <mergeCell ref="D34:D35"/>
    <mergeCell ref="A32:A33"/>
    <mergeCell ref="B32:B33"/>
    <mergeCell ref="C32:C33"/>
    <mergeCell ref="D32:D33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F1">
      <selection activeCell="H53" sqref="H1:N53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1" t="str">
        <f>HYPERLINK('[1]реквизиты'!$A$2)</f>
        <v>Чемпионат России по боевому самбо  </v>
      </c>
      <c r="B1" s="161"/>
      <c r="C1" s="161"/>
      <c r="D1" s="161"/>
      <c r="E1" s="161"/>
      <c r="F1" s="161"/>
      <c r="G1" s="161"/>
      <c r="H1" s="161" t="str">
        <f>HYPERLINK('[1]реквизиты'!$A$2)</f>
        <v>Чемпионат России по боевому самбо  </v>
      </c>
      <c r="I1" s="161"/>
      <c r="J1" s="161"/>
      <c r="K1" s="161"/>
      <c r="L1" s="161"/>
      <c r="M1" s="161"/>
      <c r="N1" s="161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86">
        <f>HYPERLINK('[1]реквизиты'!$A$15)</f>
      </c>
      <c r="B2" s="206"/>
      <c r="C2" s="206"/>
      <c r="D2" s="206"/>
      <c r="E2" s="206"/>
      <c r="F2" s="206"/>
      <c r="G2" s="206"/>
      <c r="H2" s="186">
        <f>HYPERLINK('[1]реквизиты'!$A$15)</f>
      </c>
      <c r="I2" s="206"/>
      <c r="J2" s="206"/>
      <c r="K2" s="206"/>
      <c r="L2" s="206"/>
      <c r="M2" s="206"/>
      <c r="N2" s="206"/>
      <c r="O2" s="40"/>
      <c r="P2" s="40"/>
      <c r="Q2" s="40"/>
      <c r="R2" s="31"/>
      <c r="S2" s="31"/>
    </row>
    <row r="3" spans="2:14" ht="15.75">
      <c r="B3" s="38" t="s">
        <v>12</v>
      </c>
      <c r="C3" s="196" t="str">
        <f>HYPERLINK('пр.взв.'!D4)</f>
        <v>в.к. +100  кг.</v>
      </c>
      <c r="D3" s="196"/>
      <c r="E3" s="78"/>
      <c r="F3" s="78"/>
      <c r="G3" s="78"/>
      <c r="I3" s="38" t="s">
        <v>13</v>
      </c>
      <c r="J3" s="196" t="str">
        <f>HYPERLINK('пр.взв.'!D4)</f>
        <v>в.к. +100  кг.</v>
      </c>
      <c r="K3" s="196"/>
      <c r="L3" s="78"/>
      <c r="M3" s="78"/>
      <c r="N3" s="78"/>
    </row>
    <row r="4" spans="1:2" ht="16.5" thickBot="1">
      <c r="A4" s="205"/>
      <c r="B4" s="205"/>
    </row>
    <row r="5" spans="1:11" ht="12.75" customHeight="1">
      <c r="A5" s="211">
        <v>1</v>
      </c>
      <c r="B5" s="213" t="str">
        <f>VLOOKUP(A5,'пр.взв.'!B5:C68,2,FALSE)</f>
        <v>Тищенков Юрий Сергеевич</v>
      </c>
      <c r="C5" s="213" t="str">
        <f>VLOOKUP(A5,'пр.взв.'!B5:G68,3,FALSE)</f>
        <v>1986 кмс</v>
      </c>
      <c r="D5" s="213" t="str">
        <f>VLOOKUP(A5,'пр.взв.'!B5:G68,4,FALSE)</f>
        <v>ЮФО, Ростовская , Ростов</v>
      </c>
      <c r="G5" s="19"/>
      <c r="H5" s="209">
        <v>2</v>
      </c>
      <c r="I5" s="207" t="str">
        <f>VLOOKUP(H5,'пр.взв.'!B7:C70,2,FALSE)</f>
        <v>Фролов Иван Михайлович</v>
      </c>
      <c r="J5" s="207" t="str">
        <f>VLOOKUP(H5,'пр.взв.'!B7:E70,3,FALSE)</f>
        <v>24.04.83. кмс</v>
      </c>
      <c r="K5" s="207" t="str">
        <f>VLOOKUP(H5,'пр.взв.'!B7:E70,4,FALSE)</f>
        <v>ПФО, Нижегородская, ПР</v>
      </c>
    </row>
    <row r="6" spans="1:11" ht="15.75">
      <c r="A6" s="212"/>
      <c r="B6" s="214"/>
      <c r="C6" s="214"/>
      <c r="D6" s="214"/>
      <c r="E6" s="2"/>
      <c r="F6" s="2"/>
      <c r="G6" s="12"/>
      <c r="H6" s="210"/>
      <c r="I6" s="208"/>
      <c r="J6" s="208"/>
      <c r="K6" s="208"/>
    </row>
    <row r="7" spans="1:13" ht="15.75">
      <c r="A7" s="212">
        <v>17</v>
      </c>
      <c r="B7" s="208" t="str">
        <f>VLOOKUP(A7,'пр.взв.'!B7:C70,2,FALSE)</f>
        <v>Кочеров Семен Сергеевич</v>
      </c>
      <c r="C7" s="208" t="str">
        <f>VLOOKUP(A7,'пр.взв.'!B5:G68,3,FALSE)</f>
        <v>01.11.74 мс</v>
      </c>
      <c r="D7" s="208" t="str">
        <f>VLOOKUP(A7,'пр.взв.'!B5:G68,4,FALSE)</f>
        <v>ЦФО, Тверская, Конаково</v>
      </c>
      <c r="E7" s="4"/>
      <c r="F7" s="2"/>
      <c r="G7" s="2"/>
      <c r="H7" s="218">
        <v>18</v>
      </c>
      <c r="I7" s="215" t="str">
        <f>VLOOKUP(H7,'пр.взв.'!B9:C72,2,FALSE)</f>
        <v>Полехин Денис Владимирович</v>
      </c>
      <c r="J7" s="215" t="str">
        <f>VLOOKUP(H7,'пр.взв.'!B9:E72,3,FALSE)</f>
        <v>17.08.90 мс</v>
      </c>
      <c r="K7" s="215" t="str">
        <f>VLOOKUP(H7,'пр.взв.'!B9:E72,4,FALSE)</f>
        <v>ЦФО, Тульская, Тула , МО</v>
      </c>
      <c r="L7" s="80"/>
      <c r="M7" s="82"/>
    </row>
    <row r="8" spans="1:13" ht="16.5" thickBot="1">
      <c r="A8" s="217"/>
      <c r="B8" s="214"/>
      <c r="C8" s="214"/>
      <c r="D8" s="214"/>
      <c r="E8" s="5"/>
      <c r="F8" s="9"/>
      <c r="G8" s="2"/>
      <c r="H8" s="210"/>
      <c r="I8" s="216"/>
      <c r="J8" s="216"/>
      <c r="K8" s="216"/>
      <c r="L8" s="81"/>
      <c r="M8" s="82"/>
    </row>
    <row r="9" spans="1:13" ht="15.75">
      <c r="A9" s="211">
        <v>9</v>
      </c>
      <c r="B9" s="213" t="str">
        <f>VLOOKUP(A9,'пр.взв.'!B9:C72,2,FALSE)</f>
        <v>Прасин Алексей Владимирович</v>
      </c>
      <c r="C9" s="213" t="str">
        <f>VLOOKUP(A9,'пр.взв.'!B5:G68,3,FALSE)</f>
        <v>14.03.1982, КМС</v>
      </c>
      <c r="D9" s="213" t="str">
        <f>VLOOKUP(A9,'пр.взв.'!B5:G68,4,FALSE)</f>
        <v>УФО, ХМАО</v>
      </c>
      <c r="E9" s="5"/>
      <c r="F9" s="6"/>
      <c r="G9" s="2"/>
      <c r="H9" s="209">
        <v>10</v>
      </c>
      <c r="I9" s="207" t="str">
        <f>VLOOKUP(H9,'пр.взв.'!B11:C74,2,FALSE)</f>
        <v>Магомедов Муртуз Магомедкамилович</v>
      </c>
      <c r="J9" s="207" t="str">
        <f>VLOOKUP(H9,'пр.взв.'!B11:E74,3,FALSE)</f>
        <v>14.11.85 КМС</v>
      </c>
      <c r="K9" s="207" t="str">
        <f>VLOOKUP(H9,'пр.взв.'!B11:E74,4,FALSE)</f>
        <v>СКФО, Р. Дагестан ПР</v>
      </c>
      <c r="L9" s="81"/>
      <c r="M9" s="83"/>
    </row>
    <row r="10" spans="1:13" ht="15.75">
      <c r="A10" s="212"/>
      <c r="B10" s="214"/>
      <c r="C10" s="214"/>
      <c r="D10" s="214"/>
      <c r="E10" s="10"/>
      <c r="F10" s="7"/>
      <c r="G10" s="2"/>
      <c r="H10" s="210"/>
      <c r="I10" s="208"/>
      <c r="J10" s="208"/>
      <c r="K10" s="208"/>
      <c r="L10" s="79"/>
      <c r="M10" s="84"/>
    </row>
    <row r="11" spans="1:13" ht="15.75">
      <c r="A11" s="212">
        <v>25</v>
      </c>
      <c r="B11" s="221">
        <f>VLOOKUP(A11,'пр.взв.'!B11:C74,2,FALSE)</f>
        <v>0</v>
      </c>
      <c r="C11" s="221">
        <f>VLOOKUP(A11,'пр.взв.'!B5:G68,3,FALSE)</f>
        <v>0</v>
      </c>
      <c r="D11" s="221">
        <f>VLOOKUP(A11,'пр.взв.'!B5:G68,4,FALSE)</f>
        <v>0</v>
      </c>
      <c r="E11" s="3"/>
      <c r="F11" s="7"/>
      <c r="G11" s="2"/>
      <c r="H11" s="218">
        <v>26</v>
      </c>
      <c r="I11" s="219">
        <f>VLOOKUP(H11,'пр.взв.'!B13:C76,2,FALSE)</f>
        <v>0</v>
      </c>
      <c r="J11" s="219">
        <f>VLOOKUP(H11,'пр.взв.'!B13:E76,3,FALSE)</f>
        <v>0</v>
      </c>
      <c r="K11" s="219">
        <f>VLOOKUP(H11,'пр.взв.'!B13:E76,4,FALSE)</f>
        <v>0</v>
      </c>
      <c r="M11" s="85"/>
    </row>
    <row r="12" spans="1:13" ht="16.5" thickBot="1">
      <c r="A12" s="217"/>
      <c r="B12" s="222"/>
      <c r="C12" s="222"/>
      <c r="D12" s="222"/>
      <c r="E12" s="2"/>
      <c r="F12" s="7"/>
      <c r="G12" s="9"/>
      <c r="H12" s="210"/>
      <c r="I12" s="220"/>
      <c r="J12" s="220"/>
      <c r="K12" s="220"/>
      <c r="M12" s="85"/>
    </row>
    <row r="13" spans="1:14" ht="15.75">
      <c r="A13" s="211">
        <v>5</v>
      </c>
      <c r="B13" s="213" t="str">
        <f>VLOOKUP(A13,'пр.взв.'!B13:C76,2,FALSE)</f>
        <v>Князев Алексей Дмитриевич</v>
      </c>
      <c r="C13" s="213" t="str">
        <f>VLOOKUP(A13,'пр.взв.'!B5:G68,3,FALSE)</f>
        <v>25.08.75, МСМК</v>
      </c>
      <c r="D13" s="213" t="str">
        <f>VLOOKUP(A13,'пр.взв.'!B5:G68,4,FALSE)</f>
        <v>СФО, Забайкальский, Чита, Д</v>
      </c>
      <c r="E13" s="2"/>
      <c r="F13" s="7"/>
      <c r="G13" s="13"/>
      <c r="H13" s="209">
        <v>6</v>
      </c>
      <c r="I13" s="207" t="str">
        <f>VLOOKUP(H13,'пр.взв.'!B15:C78,2,FALSE)</f>
        <v>Барулин Александр Александрович</v>
      </c>
      <c r="J13" s="207" t="str">
        <f>VLOOKUP(H13,'пр.взв.'!B15:E78,3,FALSE)</f>
        <v>09.04.80 кмс</v>
      </c>
      <c r="K13" s="207" t="str">
        <f>VLOOKUP(H13,'пр.взв.'!B15:E78,4,FALSE)</f>
        <v>ЦФО, Московская, Балашиха, ПР</v>
      </c>
      <c r="M13" s="85"/>
      <c r="N13" s="87"/>
    </row>
    <row r="14" spans="1:14" ht="15.75">
      <c r="A14" s="212"/>
      <c r="B14" s="214"/>
      <c r="C14" s="214"/>
      <c r="D14" s="214"/>
      <c r="E14" s="8"/>
      <c r="F14" s="7"/>
      <c r="G14" s="2"/>
      <c r="H14" s="210"/>
      <c r="I14" s="208"/>
      <c r="J14" s="208"/>
      <c r="K14" s="208"/>
      <c r="L14" s="80"/>
      <c r="M14" s="84"/>
      <c r="N14" s="85"/>
    </row>
    <row r="15" spans="1:14" ht="15.75">
      <c r="A15" s="212">
        <v>21</v>
      </c>
      <c r="B15" s="221">
        <f>VLOOKUP(A15,'пр.взв.'!B15:C78,2,FALSE)</f>
        <v>0</v>
      </c>
      <c r="C15" s="221">
        <f>VLOOKUP(A15,'пр.взв.'!B5:G68,3,FALSE)</f>
        <v>0</v>
      </c>
      <c r="D15" s="221">
        <f>VLOOKUP(A15,'пр.взв.'!B5:G68,4,FALSE)</f>
        <v>0</v>
      </c>
      <c r="E15" s="4"/>
      <c r="F15" s="7"/>
      <c r="G15" s="2"/>
      <c r="H15" s="218">
        <v>22</v>
      </c>
      <c r="I15" s="219">
        <f>VLOOKUP(H15,'пр.взв.'!B17:C80,2,FALSE)</f>
        <v>0</v>
      </c>
      <c r="J15" s="219">
        <f>VLOOKUP(H15,'пр.взв.'!B17:E80,3,FALSE)</f>
        <v>0</v>
      </c>
      <c r="K15" s="219">
        <f>VLOOKUP(H15,'пр.взв.'!B17:E80,4,FALSE)</f>
        <v>0</v>
      </c>
      <c r="L15" s="81"/>
      <c r="M15" s="84"/>
      <c r="N15" s="85"/>
    </row>
    <row r="16" spans="1:14" ht="16.5" thickBot="1">
      <c r="A16" s="217"/>
      <c r="B16" s="222"/>
      <c r="C16" s="222"/>
      <c r="D16" s="222"/>
      <c r="E16" s="5"/>
      <c r="F16" s="11"/>
      <c r="G16" s="2"/>
      <c r="H16" s="210"/>
      <c r="I16" s="220"/>
      <c r="J16" s="220"/>
      <c r="K16" s="220"/>
      <c r="L16" s="81"/>
      <c r="M16" s="86"/>
      <c r="N16" s="85"/>
    </row>
    <row r="17" spans="1:14" ht="15.75">
      <c r="A17" s="211">
        <v>13</v>
      </c>
      <c r="B17" s="213" t="str">
        <f>VLOOKUP(A17,'пр.взв.'!B17:C80,2,FALSE)</f>
        <v>Кученко Владимир Анатольевич</v>
      </c>
      <c r="C17" s="213" t="str">
        <f>VLOOKUP(A17,'пр.взв.'!B5:G68,3,FALSE)</f>
        <v>12.09.1981 кмс</v>
      </c>
      <c r="D17" s="213" t="str">
        <f>VLOOKUP(A17,'пр.взв.'!B5:G68,4,FALSE)</f>
        <v>С-Петербург, ПР</v>
      </c>
      <c r="E17" s="5"/>
      <c r="F17" s="2"/>
      <c r="G17" s="2"/>
      <c r="H17" s="209">
        <v>14</v>
      </c>
      <c r="I17" s="207" t="str">
        <f>VLOOKUP(H17,'пр.взв.'!B19:C82,2,FALSE)</f>
        <v>Кригер Иван  Иванович</v>
      </c>
      <c r="J17" s="207" t="str">
        <f>VLOOKUP(H17,'пр.взв.'!B19:E82,3,FALSE)</f>
        <v>05.11.88 кмс</v>
      </c>
      <c r="K17" s="207" t="str">
        <f>VLOOKUP(H17,'пр.взв.'!B19:E82,4,FALSE)</f>
        <v>С-Петербург, Д</v>
      </c>
      <c r="L17" s="81"/>
      <c r="M17" s="82"/>
      <c r="N17" s="85"/>
    </row>
    <row r="18" spans="1:14" ht="15.75">
      <c r="A18" s="212"/>
      <c r="B18" s="214"/>
      <c r="C18" s="214"/>
      <c r="D18" s="214"/>
      <c r="E18" s="10"/>
      <c r="F18" s="2"/>
      <c r="G18" s="2"/>
      <c r="H18" s="210"/>
      <c r="I18" s="208"/>
      <c r="J18" s="208"/>
      <c r="K18" s="208"/>
      <c r="L18" s="79"/>
      <c r="M18" s="82"/>
      <c r="N18" s="85"/>
    </row>
    <row r="19" spans="1:14" ht="15.75">
      <c r="A19" s="212">
        <v>29</v>
      </c>
      <c r="B19" s="221">
        <f>VLOOKUP(A19,'пр.взв.'!B19:C82,2,FALSE)</f>
        <v>0</v>
      </c>
      <c r="C19" s="221">
        <f>VLOOKUP(A19,'пр.взв.'!B5:G68,3,FALSE)</f>
        <v>0</v>
      </c>
      <c r="D19" s="221">
        <f>VLOOKUP(A19,'пр.взв.'!B5:G68,4,FALSE)</f>
        <v>0</v>
      </c>
      <c r="E19" s="3"/>
      <c r="F19" s="2"/>
      <c r="G19" s="2"/>
      <c r="H19" s="218">
        <v>30</v>
      </c>
      <c r="I19" s="219">
        <f>VLOOKUP(H19,'пр.взв.'!B21:C84,2,FALSE)</f>
        <v>0</v>
      </c>
      <c r="J19" s="219">
        <f>VLOOKUP(H19,'пр.взв.'!B21:E84,3,FALSE)</f>
        <v>0</v>
      </c>
      <c r="K19" s="219">
        <f>VLOOKUP(H19,'пр.взв.'!B21:E84,4,FALSE)</f>
        <v>0</v>
      </c>
      <c r="N19" s="85"/>
    </row>
    <row r="20" spans="1:14" ht="16.5" thickBot="1">
      <c r="A20" s="217"/>
      <c r="B20" s="222"/>
      <c r="C20" s="222"/>
      <c r="D20" s="222"/>
      <c r="E20" s="2"/>
      <c r="F20" s="2"/>
      <c r="G20" s="45"/>
      <c r="H20" s="210"/>
      <c r="I20" s="220"/>
      <c r="J20" s="220"/>
      <c r="K20" s="220"/>
      <c r="N20" s="88"/>
    </row>
    <row r="21" spans="1:14" ht="15.75">
      <c r="A21" s="211">
        <v>3</v>
      </c>
      <c r="B21" s="213" t="str">
        <f>VLOOKUP(A21,'пр.взв.'!B5:C68,2,FALSE)</f>
        <v>Курбанов Ринат Рифкатович</v>
      </c>
      <c r="C21" s="213" t="str">
        <f>VLOOKUP(A21,'пр.взв.'!B5:G68,3,FALSE)</f>
        <v>05.11.84, МС</v>
      </c>
      <c r="D21" s="213" t="str">
        <f>VLOOKUP(A21,'пр.взв.'!B5:G68,4,FALSE)</f>
        <v>СФО, Красноярский</v>
      </c>
      <c r="E21" s="2"/>
      <c r="F21" s="2"/>
      <c r="G21" s="2"/>
      <c r="H21" s="209">
        <v>4</v>
      </c>
      <c r="I21" s="207" t="str">
        <f>VLOOKUP(H21,'пр.взв.'!B7:C70,2,FALSE)</f>
        <v>Косарев Александр Александролвич</v>
      </c>
      <c r="J21" s="207" t="str">
        <f>VLOOKUP(H21,'пр.взв.'!B7:E70,3,FALSE)</f>
        <v>16.02.89. мс</v>
      </c>
      <c r="K21" s="207" t="str">
        <f>VLOOKUP(H21,'пр.взв.'!B7:E70,4,FALSE)</f>
        <v>ЦФО, Белгородская, ВС</v>
      </c>
      <c r="N21" s="85"/>
    </row>
    <row r="22" spans="1:14" ht="15.75">
      <c r="A22" s="212"/>
      <c r="B22" s="214"/>
      <c r="C22" s="214"/>
      <c r="D22" s="214"/>
      <c r="E22" s="8"/>
      <c r="F22" s="2"/>
      <c r="G22" s="2"/>
      <c r="H22" s="210"/>
      <c r="I22" s="208"/>
      <c r="J22" s="208"/>
      <c r="K22" s="208"/>
      <c r="N22" s="85"/>
    </row>
    <row r="23" spans="1:14" ht="15.75">
      <c r="A23" s="212">
        <v>19</v>
      </c>
      <c r="B23" s="221">
        <f>VLOOKUP(A23,'пр.взв.'!B23:C86,2,FALSE)</f>
        <v>0</v>
      </c>
      <c r="C23" s="221">
        <f>VLOOKUP(A23,'пр.взв.'!B5:G68,3,FALSE)</f>
        <v>0</v>
      </c>
      <c r="D23" s="221">
        <f>VLOOKUP(A23,'пр.взв.'!B5:G68,4,FALSE)</f>
        <v>0</v>
      </c>
      <c r="E23" s="4"/>
      <c r="F23" s="2"/>
      <c r="G23" s="2"/>
      <c r="H23" s="218">
        <v>20</v>
      </c>
      <c r="I23" s="219">
        <f>VLOOKUP(H23,'пр.взв.'!B25:C88,2,FALSE)</f>
        <v>0</v>
      </c>
      <c r="J23" s="219">
        <f>VLOOKUP(H23,'пр.взв.'!B25:E88,3,FALSE)</f>
        <v>0</v>
      </c>
      <c r="K23" s="219">
        <f>VLOOKUP(H23,'пр.взв.'!B25:E88,4,FALSE)</f>
        <v>0</v>
      </c>
      <c r="L23" s="80"/>
      <c r="M23" s="82"/>
      <c r="N23" s="85"/>
    </row>
    <row r="24" spans="1:14" ht="16.5" thickBot="1">
      <c r="A24" s="217"/>
      <c r="B24" s="222"/>
      <c r="C24" s="222"/>
      <c r="D24" s="222"/>
      <c r="E24" s="5"/>
      <c r="F24" s="9"/>
      <c r="G24" s="2"/>
      <c r="H24" s="210"/>
      <c r="I24" s="220"/>
      <c r="J24" s="220"/>
      <c r="K24" s="220"/>
      <c r="L24" s="81"/>
      <c r="M24" s="82"/>
      <c r="N24" s="85"/>
    </row>
    <row r="25" spans="1:14" ht="15.75">
      <c r="A25" s="211">
        <v>11</v>
      </c>
      <c r="B25" s="213" t="str">
        <f>VLOOKUP(A25,'пр.взв.'!B25:C88,2,FALSE)</f>
        <v>Трушов Виктор Михайлович</v>
      </c>
      <c r="C25" s="213" t="str">
        <f>VLOOKUP(A25,'пр.взв.'!B5:G68,3,FALSE)</f>
        <v>04.05.84 МС</v>
      </c>
      <c r="D25" s="213" t="str">
        <f>VLOOKUP(A25,'пр.взв.'!B5:G68,4,FALSE)</f>
        <v>СКФО, РСО-А,Владикавказ МО</v>
      </c>
      <c r="E25" s="5"/>
      <c r="F25" s="6"/>
      <c r="G25" s="2"/>
      <c r="H25" s="209">
        <v>12</v>
      </c>
      <c r="I25" s="207" t="str">
        <f>VLOOKUP(H25,'пр.взв.'!B27:C90,2,FALSE)</f>
        <v>Шилин Алексей Валерьевич</v>
      </c>
      <c r="J25" s="207" t="str">
        <f>VLOOKUP(H25,'пр.взв.'!B27:E90,3,FALSE)</f>
        <v>05.04. 87 кмс</v>
      </c>
      <c r="K25" s="207" t="str">
        <f>VLOOKUP(H25,'пр.взв.'!B27:E90,4,FALSE)</f>
        <v>Москва</v>
      </c>
      <c r="L25" s="81"/>
      <c r="M25" s="83"/>
      <c r="N25" s="85"/>
    </row>
    <row r="26" spans="1:14" ht="15.75">
      <c r="A26" s="212"/>
      <c r="B26" s="214"/>
      <c r="C26" s="214"/>
      <c r="D26" s="214"/>
      <c r="E26" s="10"/>
      <c r="F26" s="7"/>
      <c r="G26" s="2"/>
      <c r="H26" s="210"/>
      <c r="I26" s="208"/>
      <c r="J26" s="208"/>
      <c r="K26" s="208"/>
      <c r="L26" s="79"/>
      <c r="M26" s="84"/>
      <c r="N26" s="85"/>
    </row>
    <row r="27" spans="1:14" ht="15.75">
      <c r="A27" s="212">
        <v>27</v>
      </c>
      <c r="B27" s="221">
        <f>VLOOKUP(A27,'пр.взв.'!B27:C90,2,FALSE)</f>
        <v>0</v>
      </c>
      <c r="C27" s="221">
        <f>VLOOKUP(A27,'пр.взв.'!B5:G68,3,FALSE)</f>
        <v>0</v>
      </c>
      <c r="D27" s="221">
        <f>VLOOKUP(A27,'пр.взв.'!B5:G68,4,FALSE)</f>
        <v>0</v>
      </c>
      <c r="E27" s="3"/>
      <c r="F27" s="7"/>
      <c r="G27" s="2"/>
      <c r="H27" s="218">
        <v>28</v>
      </c>
      <c r="I27" s="219">
        <f>VLOOKUP(H27,'пр.взв.'!B29:C92,2,FALSE)</f>
        <v>0</v>
      </c>
      <c r="J27" s="219">
        <f>VLOOKUP(H27,'пр.взв.'!B29:E92,3,FALSE)</f>
        <v>0</v>
      </c>
      <c r="K27" s="219">
        <f>VLOOKUP(H27,'пр.взв.'!B29:E92,4,FALSE)</f>
        <v>0</v>
      </c>
      <c r="M27" s="85"/>
      <c r="N27" s="85"/>
    </row>
    <row r="28" spans="1:14" ht="16.5" thickBot="1">
      <c r="A28" s="217"/>
      <c r="B28" s="222"/>
      <c r="C28" s="222"/>
      <c r="D28" s="222"/>
      <c r="E28" s="2"/>
      <c r="F28" s="7"/>
      <c r="G28" s="2"/>
      <c r="H28" s="210"/>
      <c r="I28" s="220"/>
      <c r="J28" s="220"/>
      <c r="K28" s="220"/>
      <c r="M28" s="85"/>
      <c r="N28" s="85"/>
    </row>
    <row r="29" spans="1:14" ht="15.75">
      <c r="A29" s="211">
        <v>7</v>
      </c>
      <c r="B29" s="213" t="str">
        <f>VLOOKUP(A29,'пр.взв.'!B5:C68,2,FALSE)</f>
        <v>Шихмагомедов Тимур Шихбалаевич</v>
      </c>
      <c r="C29" s="213" t="str">
        <f>VLOOKUP(A29,'пр.взв.'!B5:G68,3,FALSE)</f>
        <v>25.07.1987, кмс</v>
      </c>
      <c r="D29" s="213" t="str">
        <f>VLOOKUP(A29,'пр.взв.'!B5:G68,4,FALSE)</f>
        <v>СЗФО, Вологодская , Тотьма МО                       </v>
      </c>
      <c r="E29" s="2"/>
      <c r="F29" s="7"/>
      <c r="G29" s="89"/>
      <c r="H29" s="209">
        <v>8</v>
      </c>
      <c r="I29" s="207" t="str">
        <f>VLOOKUP(H29,'пр.взв.'!B7:C70,2,FALSE)</f>
        <v>Заболотный Дмитрий Владимирович</v>
      </c>
      <c r="J29" s="207" t="str">
        <f>VLOOKUP(H29,'пр.взв.'!B7:E70,3,FALSE)</f>
        <v>18.08.81,мсмк</v>
      </c>
      <c r="K29" s="207" t="str">
        <f>VLOOKUP(H29,'пр.взв.'!B7:E70,4,FALSE)</f>
        <v>СЗФО, Калининградская</v>
      </c>
      <c r="M29" s="85"/>
      <c r="N29" s="88"/>
    </row>
    <row r="30" spans="1:13" ht="15.75">
      <c r="A30" s="212"/>
      <c r="B30" s="214"/>
      <c r="C30" s="214"/>
      <c r="D30" s="214"/>
      <c r="E30" s="8"/>
      <c r="F30" s="7"/>
      <c r="G30" s="2"/>
      <c r="H30" s="210"/>
      <c r="I30" s="208"/>
      <c r="J30" s="208"/>
      <c r="K30" s="208"/>
      <c r="M30" s="85"/>
    </row>
    <row r="31" spans="1:13" ht="15.75">
      <c r="A31" s="212">
        <v>23</v>
      </c>
      <c r="B31" s="221">
        <f>VLOOKUP(A31,'пр.взв.'!B31:C94,2,FALSE)</f>
        <v>0</v>
      </c>
      <c r="C31" s="221">
        <f>VLOOKUP(A31,'пр.взв.'!B5:G68,3,FALSE)</f>
        <v>0</v>
      </c>
      <c r="D31" s="221">
        <f>VLOOKUP(A31,'пр.взв.'!B5:G68,4,FALSE)</f>
        <v>0</v>
      </c>
      <c r="E31" s="4"/>
      <c r="F31" s="7"/>
      <c r="G31" s="2"/>
      <c r="H31" s="218">
        <v>24</v>
      </c>
      <c r="I31" s="219">
        <f>VLOOKUP(H31,'пр.взв.'!B33:C96,2,FALSE)</f>
        <v>0</v>
      </c>
      <c r="J31" s="219">
        <f>VLOOKUP(H31,'пр.взв.'!B33:E96,3,FALSE)</f>
        <v>0</v>
      </c>
      <c r="K31" s="219">
        <f>VLOOKUP(H31,'пр.взв.'!B33:E96,4,FALSE)</f>
        <v>0</v>
      </c>
      <c r="L31" s="80"/>
      <c r="M31" s="84"/>
    </row>
    <row r="32" spans="1:13" ht="16.5" thickBot="1">
      <c r="A32" s="217"/>
      <c r="B32" s="222"/>
      <c r="C32" s="222"/>
      <c r="D32" s="222"/>
      <c r="E32" s="5"/>
      <c r="F32" s="11"/>
      <c r="G32" s="2"/>
      <c r="H32" s="210"/>
      <c r="I32" s="220"/>
      <c r="J32" s="220"/>
      <c r="K32" s="220"/>
      <c r="L32" s="81"/>
      <c r="M32" s="86"/>
    </row>
    <row r="33" spans="1:13" ht="15.75">
      <c r="A33" s="211">
        <v>15</v>
      </c>
      <c r="B33" s="213" t="str">
        <f>VLOOKUP(A33,'пр.взв.'!B33:C96,2,FALSE)</f>
        <v>Сидельников Кирилл Юрьевич</v>
      </c>
      <c r="C33" s="213" t="str">
        <f>VLOOKUP(A33,'пр.взв.'!B5:G68,3,FALSE)</f>
        <v>17.08.88,мс</v>
      </c>
      <c r="D33" s="213" t="str">
        <f>VLOOKUP(A33,'пр.взв.'!B5:G68,4,FALSE)</f>
        <v>ЦФО, Белгородская, ВС</v>
      </c>
      <c r="E33" s="5"/>
      <c r="F33" s="2"/>
      <c r="G33" s="2"/>
      <c r="H33" s="209">
        <v>16</v>
      </c>
      <c r="I33" s="207" t="str">
        <f>VLOOKUP(H33,'пр.взв.'!B35:C98,2,FALSE)</f>
        <v>Каримов Рашид Ахмедович</v>
      </c>
      <c r="J33" s="207" t="str">
        <f>VLOOKUP(H33,'пр.взв.'!B35:E98,3,FALSE)</f>
        <v>1984, КМС</v>
      </c>
      <c r="K33" s="207" t="str">
        <f>VLOOKUP(H33,'пр.взв.'!B35:E98,4,FALSE)</f>
        <v>УФО, Тюменская МО</v>
      </c>
      <c r="L33" s="81"/>
      <c r="M33" s="82"/>
    </row>
    <row r="34" spans="1:13" ht="15.75">
      <c r="A34" s="212"/>
      <c r="B34" s="214"/>
      <c r="C34" s="214"/>
      <c r="D34" s="214"/>
      <c r="E34" s="10"/>
      <c r="F34" s="2"/>
      <c r="G34" s="2"/>
      <c r="H34" s="210"/>
      <c r="I34" s="208"/>
      <c r="J34" s="208"/>
      <c r="K34" s="208"/>
      <c r="L34" s="79"/>
      <c r="M34" s="82"/>
    </row>
    <row r="35" spans="1:11" ht="15.75">
      <c r="A35" s="212">
        <v>31</v>
      </c>
      <c r="B35" s="221">
        <f>VLOOKUP(A35,'пр.взв.'!B35:C98,2,FALSE)</f>
        <v>0</v>
      </c>
      <c r="C35" s="221">
        <f>VLOOKUP(A35,'пр.взв.'!B5:G68,3,FALSE)</f>
        <v>0</v>
      </c>
      <c r="D35" s="221">
        <f>VLOOKUP(A35,'пр.взв.'!B5:G68,4,FALSE)</f>
        <v>0</v>
      </c>
      <c r="E35" s="3"/>
      <c r="F35" s="2"/>
      <c r="G35" s="2"/>
      <c r="H35" s="218">
        <v>32</v>
      </c>
      <c r="I35" s="219">
        <f>VLOOKUP(H35,'пр.взв.'!B37:C100,2,FALSE)</f>
        <v>0</v>
      </c>
      <c r="J35" s="219">
        <f>VLOOKUP(H35,'пр.взв.'!B37:E100,3,FALSE)</f>
        <v>0</v>
      </c>
      <c r="K35" s="219">
        <f>VLOOKUP(H35,'пр.взв.'!B37:E100,4,FALSE)</f>
        <v>0</v>
      </c>
    </row>
    <row r="36" spans="1:11" ht="13.5" customHeight="1" thickBot="1">
      <c r="A36" s="217"/>
      <c r="B36" s="223"/>
      <c r="C36" s="223"/>
      <c r="D36" s="223"/>
      <c r="H36" s="224"/>
      <c r="I36" s="220"/>
      <c r="J36" s="220"/>
      <c r="K36" s="220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G50" s="97"/>
      <c r="I50" s="15"/>
      <c r="J50" s="26"/>
      <c r="K50" s="27"/>
      <c r="L50" s="25"/>
      <c r="M50" s="85"/>
      <c r="N50" s="97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="85" zoomScaleNormal="85" zoomScalePageLayoutView="0" workbookViewId="0" topLeftCell="A1">
      <selection activeCell="A32" sqref="A1:H32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4" t="str">
        <f>HYPERLINK('[1]реквизиты'!$A$2)</f>
        <v>Чемпионат России по боевому самбо  </v>
      </c>
      <c r="B1" s="165"/>
      <c r="C1" s="165"/>
      <c r="D1" s="165"/>
      <c r="E1" s="165"/>
      <c r="F1" s="165"/>
      <c r="G1" s="165"/>
      <c r="H1" s="166"/>
    </row>
    <row r="2" spans="1:8" ht="12.75" customHeight="1">
      <c r="A2" s="229" t="str">
        <f>HYPERLINK('[1]реквизиты'!$A$3)</f>
        <v>25-28  февраля  2011 г.  г. Санкт-Петербург</v>
      </c>
      <c r="B2" s="229"/>
      <c r="C2" s="229"/>
      <c r="D2" s="229"/>
      <c r="E2" s="229"/>
      <c r="F2" s="229"/>
      <c r="G2" s="229"/>
      <c r="H2" s="229"/>
    </row>
    <row r="3" spans="1:8" ht="18.75" thickBot="1">
      <c r="A3" s="230" t="s">
        <v>65</v>
      </c>
      <c r="B3" s="230"/>
      <c r="C3" s="230"/>
      <c r="D3" s="230"/>
      <c r="E3" s="230"/>
      <c r="F3" s="230"/>
      <c r="G3" s="230"/>
      <c r="H3" s="230"/>
    </row>
    <row r="4" spans="2:8" ht="18.75" thickBot="1">
      <c r="B4" s="151"/>
      <c r="C4" s="152"/>
      <c r="D4" s="231" t="str">
        <f>'пр.взв.'!D4</f>
        <v>в.к. +100  кг.</v>
      </c>
      <c r="E4" s="232"/>
      <c r="F4" s="233"/>
      <c r="G4" s="152"/>
      <c r="H4" s="152"/>
    </row>
    <row r="5" spans="1:8" ht="18.75" thickBot="1">
      <c r="A5" s="152"/>
      <c r="B5" s="152"/>
      <c r="C5" s="152"/>
      <c r="D5" s="152"/>
      <c r="E5" s="152"/>
      <c r="F5" s="152"/>
      <c r="G5" s="152"/>
      <c r="H5" s="152"/>
    </row>
    <row r="6" spans="1:10" ht="12.75" customHeight="1">
      <c r="A6" s="234" t="s">
        <v>66</v>
      </c>
      <c r="B6" s="242" t="str">
        <f>VLOOKUP(J6,'пр.взв.'!B6:G133,2,FALSE)</f>
        <v>Сидельников Кирилл Юрьевич</v>
      </c>
      <c r="C6" s="242"/>
      <c r="D6" s="242"/>
      <c r="E6" s="242"/>
      <c r="F6" s="242"/>
      <c r="G6" s="242"/>
      <c r="H6" s="240" t="str">
        <f>VLOOKUP(J6,'пр.взв.'!B6:G133,3,FALSE)</f>
        <v>17.08.88,мс</v>
      </c>
      <c r="I6" s="152"/>
      <c r="J6" s="156">
        <v>15</v>
      </c>
    </row>
    <row r="7" spans="1:10" ht="12.75" customHeight="1">
      <c r="A7" s="235"/>
      <c r="B7" s="243"/>
      <c r="C7" s="243"/>
      <c r="D7" s="243"/>
      <c r="E7" s="243"/>
      <c r="F7" s="243"/>
      <c r="G7" s="243"/>
      <c r="H7" s="241"/>
      <c r="I7" s="152"/>
      <c r="J7" s="156"/>
    </row>
    <row r="8" spans="1:10" ht="12.75" customHeight="1">
      <c r="A8" s="235"/>
      <c r="B8" s="225" t="str">
        <f>VLOOKUP(J6,'пр.взв.'!B6:G133,4,FALSE)</f>
        <v>ЦФО, Белгородская, ВС</v>
      </c>
      <c r="C8" s="225"/>
      <c r="D8" s="225"/>
      <c r="E8" s="225"/>
      <c r="F8" s="225"/>
      <c r="G8" s="225"/>
      <c r="H8" s="226"/>
      <c r="I8" s="152"/>
      <c r="J8" s="156"/>
    </row>
    <row r="9" spans="1:10" ht="13.5" customHeight="1" thickBot="1">
      <c r="A9" s="236"/>
      <c r="B9" s="227"/>
      <c r="C9" s="227"/>
      <c r="D9" s="227"/>
      <c r="E9" s="227"/>
      <c r="F9" s="227"/>
      <c r="G9" s="227"/>
      <c r="H9" s="228"/>
      <c r="I9" s="152"/>
      <c r="J9" s="156"/>
    </row>
    <row r="10" spans="1:10" ht="18.75" thickBot="1">
      <c r="A10" s="152"/>
      <c r="B10" s="152"/>
      <c r="C10" s="152"/>
      <c r="D10" s="152"/>
      <c r="E10" s="152"/>
      <c r="F10" s="152"/>
      <c r="G10" s="152"/>
      <c r="H10" s="152"/>
      <c r="I10" s="152"/>
      <c r="J10" s="156"/>
    </row>
    <row r="11" spans="1:10" ht="12.75" customHeight="1">
      <c r="A11" s="248" t="s">
        <v>67</v>
      </c>
      <c r="B11" s="242" t="str">
        <f>VLOOKUP(J11,'пр.взв.'!B6:G133,2,FALSE)</f>
        <v>Заболотный Дмитрий Владимирович</v>
      </c>
      <c r="C11" s="242"/>
      <c r="D11" s="242"/>
      <c r="E11" s="242"/>
      <c r="F11" s="242"/>
      <c r="G11" s="242"/>
      <c r="H11" s="240" t="str">
        <f>VLOOKUP(J11,'пр.взв.'!B6:G133,3,FALSE)</f>
        <v>18.08.81,мсмк</v>
      </c>
      <c r="I11" s="152"/>
      <c r="J11" s="156">
        <v>8</v>
      </c>
    </row>
    <row r="12" spans="1:10" ht="12.75" customHeight="1">
      <c r="A12" s="249"/>
      <c r="B12" s="243"/>
      <c r="C12" s="243"/>
      <c r="D12" s="243"/>
      <c r="E12" s="243"/>
      <c r="F12" s="243"/>
      <c r="G12" s="243"/>
      <c r="H12" s="241"/>
      <c r="I12" s="152"/>
      <c r="J12" s="156"/>
    </row>
    <row r="13" spans="1:10" ht="12.75" customHeight="1">
      <c r="A13" s="249"/>
      <c r="B13" s="225" t="str">
        <f>VLOOKUP(J11,'пр.взв.'!B6:G133,4,FALSE)</f>
        <v>СЗФО, Калининградская</v>
      </c>
      <c r="C13" s="225"/>
      <c r="D13" s="225"/>
      <c r="E13" s="225"/>
      <c r="F13" s="225"/>
      <c r="G13" s="225"/>
      <c r="H13" s="226"/>
      <c r="I13" s="152"/>
      <c r="J13" s="156"/>
    </row>
    <row r="14" spans="1:10" ht="13.5" customHeight="1" thickBot="1">
      <c r="A14" s="250"/>
      <c r="B14" s="227"/>
      <c r="C14" s="227"/>
      <c r="D14" s="227"/>
      <c r="E14" s="227"/>
      <c r="F14" s="227"/>
      <c r="G14" s="227"/>
      <c r="H14" s="228"/>
      <c r="I14" s="152"/>
      <c r="J14" s="156"/>
    </row>
    <row r="15" spans="1:10" ht="18.75" thickBot="1">
      <c r="A15" s="152"/>
      <c r="B15" s="152"/>
      <c r="C15" s="152"/>
      <c r="D15" s="152"/>
      <c r="E15" s="152"/>
      <c r="F15" s="152"/>
      <c r="G15" s="152"/>
      <c r="H15" s="152"/>
      <c r="I15" s="152"/>
      <c r="J15" s="156"/>
    </row>
    <row r="16" spans="1:10" ht="12.75" customHeight="1">
      <c r="A16" s="237" t="s">
        <v>68</v>
      </c>
      <c r="B16" s="242" t="str">
        <f>VLOOKUP(J16,'пр.взв.'!B6:G133,2,FALSE)</f>
        <v>Магомедов Муртуз Магомедкамилович</v>
      </c>
      <c r="C16" s="242"/>
      <c r="D16" s="242"/>
      <c r="E16" s="242"/>
      <c r="F16" s="242"/>
      <c r="G16" s="242"/>
      <c r="H16" s="240" t="str">
        <f>VLOOKUP(J16,'пр.взв.'!B6:G133,3,FALSE)</f>
        <v>14.11.85 КМС</v>
      </c>
      <c r="I16" s="152"/>
      <c r="J16" s="156">
        <v>10</v>
      </c>
    </row>
    <row r="17" spans="1:10" ht="12.75" customHeight="1">
      <c r="A17" s="238"/>
      <c r="B17" s="243"/>
      <c r="C17" s="243"/>
      <c r="D17" s="243"/>
      <c r="E17" s="243"/>
      <c r="F17" s="243"/>
      <c r="G17" s="243"/>
      <c r="H17" s="241"/>
      <c r="I17" s="152"/>
      <c r="J17" s="156"/>
    </row>
    <row r="18" spans="1:10" ht="12.75" customHeight="1">
      <c r="A18" s="238"/>
      <c r="B18" s="225" t="str">
        <f>VLOOKUP(J16,'пр.взв.'!B6:G133,4,FALSE)</f>
        <v>СКФО, Р. Дагестан ПР</v>
      </c>
      <c r="C18" s="225"/>
      <c r="D18" s="225"/>
      <c r="E18" s="225"/>
      <c r="F18" s="225"/>
      <c r="G18" s="225"/>
      <c r="H18" s="226"/>
      <c r="I18" s="152"/>
      <c r="J18" s="156"/>
    </row>
    <row r="19" spans="1:10" ht="13.5" customHeight="1" thickBot="1">
      <c r="A19" s="239"/>
      <c r="B19" s="227"/>
      <c r="C19" s="227"/>
      <c r="D19" s="227"/>
      <c r="E19" s="227"/>
      <c r="F19" s="227"/>
      <c r="G19" s="227"/>
      <c r="H19" s="228"/>
      <c r="I19" s="152"/>
      <c r="J19" s="156"/>
    </row>
    <row r="20" spans="1:10" ht="18.75" thickBot="1">
      <c r="A20" s="152"/>
      <c r="B20" s="152"/>
      <c r="C20" s="152"/>
      <c r="D20" s="152"/>
      <c r="E20" s="152"/>
      <c r="F20" s="152"/>
      <c r="G20" s="152"/>
      <c r="H20" s="152"/>
      <c r="I20" s="152"/>
      <c r="J20" s="156"/>
    </row>
    <row r="21" spans="1:10" ht="12.75" customHeight="1">
      <c r="A21" s="237" t="s">
        <v>68</v>
      </c>
      <c r="B21" s="242" t="str">
        <f>VLOOKUP(J21,'пр.взв.'!B6:G133,2,FALSE)</f>
        <v>Князев Алексей Дмитриевич</v>
      </c>
      <c r="C21" s="242"/>
      <c r="D21" s="242"/>
      <c r="E21" s="242"/>
      <c r="F21" s="242"/>
      <c r="G21" s="242"/>
      <c r="H21" s="240" t="str">
        <f>VLOOKUP(J21,'пр.взв.'!B7:G138,3,FALSE)</f>
        <v>25.08.75, МСМК</v>
      </c>
      <c r="I21" s="152"/>
      <c r="J21" s="156">
        <v>5</v>
      </c>
    </row>
    <row r="22" spans="1:10" ht="12.75" customHeight="1">
      <c r="A22" s="238"/>
      <c r="B22" s="243"/>
      <c r="C22" s="243"/>
      <c r="D22" s="243"/>
      <c r="E22" s="243"/>
      <c r="F22" s="243"/>
      <c r="G22" s="243"/>
      <c r="H22" s="241"/>
      <c r="I22" s="152"/>
      <c r="J22" s="156"/>
    </row>
    <row r="23" spans="1:9" ht="12.75" customHeight="1">
      <c r="A23" s="238"/>
      <c r="B23" s="225" t="str">
        <f>VLOOKUP(J21,'пр.взв.'!B6:G133,4,FALSE)</f>
        <v>СФО, Забайкальский, Чита, Д</v>
      </c>
      <c r="C23" s="225"/>
      <c r="D23" s="225"/>
      <c r="E23" s="225"/>
      <c r="F23" s="225"/>
      <c r="G23" s="225"/>
      <c r="H23" s="226"/>
      <c r="I23" s="152"/>
    </row>
    <row r="24" spans="1:9" ht="13.5" customHeight="1" thickBot="1">
      <c r="A24" s="239"/>
      <c r="B24" s="227"/>
      <c r="C24" s="227"/>
      <c r="D24" s="227"/>
      <c r="E24" s="227"/>
      <c r="F24" s="227"/>
      <c r="G24" s="227"/>
      <c r="H24" s="228"/>
      <c r="I24" s="152"/>
    </row>
    <row r="25" spans="1:8" ht="18">
      <c r="A25" s="152"/>
      <c r="B25" s="152"/>
      <c r="C25" s="152"/>
      <c r="D25" s="152"/>
      <c r="E25" s="152"/>
      <c r="F25" s="152"/>
      <c r="G25" s="152"/>
      <c r="H25" s="152"/>
    </row>
    <row r="26" spans="1:8" ht="18">
      <c r="A26" s="152" t="s">
        <v>70</v>
      </c>
      <c r="B26" s="152"/>
      <c r="C26" s="152"/>
      <c r="D26" s="152"/>
      <c r="E26" s="152"/>
      <c r="F26" s="152"/>
      <c r="G26" s="152"/>
      <c r="H26" s="152"/>
    </row>
    <row r="27" ht="13.5" thickBot="1"/>
    <row r="28" spans="1:10" ht="12.75" customHeight="1">
      <c r="A28" s="244" t="s">
        <v>142</v>
      </c>
      <c r="B28" s="245"/>
      <c r="C28" s="245"/>
      <c r="D28" s="245"/>
      <c r="E28" s="245"/>
      <c r="F28" s="245"/>
      <c r="G28" s="245"/>
      <c r="H28" s="246"/>
      <c r="J28">
        <v>15</v>
      </c>
    </row>
    <row r="29" spans="1:8" ht="13.5" customHeight="1" thickBot="1">
      <c r="A29" s="247"/>
      <c r="B29" s="227"/>
      <c r="C29" s="227"/>
      <c r="D29" s="227"/>
      <c r="E29" s="227"/>
      <c r="F29" s="227"/>
      <c r="G29" s="227"/>
      <c r="H29" s="228"/>
    </row>
    <row r="32" spans="1:8" ht="18">
      <c r="A32" s="152" t="s">
        <v>69</v>
      </c>
      <c r="B32" s="152"/>
      <c r="C32" s="152"/>
      <c r="D32" s="152"/>
      <c r="E32" s="152"/>
      <c r="F32" s="152"/>
      <c r="G32" s="152"/>
      <c r="H32" s="152"/>
    </row>
    <row r="33" spans="1:8" ht="18">
      <c r="A33" s="152"/>
      <c r="B33" s="152"/>
      <c r="C33" s="152"/>
      <c r="D33" s="152"/>
      <c r="E33" s="152"/>
      <c r="F33" s="152"/>
      <c r="G33" s="152"/>
      <c r="H33" s="152"/>
    </row>
    <row r="34" spans="1:8" ht="18">
      <c r="A34" s="152"/>
      <c r="B34" s="152"/>
      <c r="C34" s="152"/>
      <c r="D34" s="152"/>
      <c r="E34" s="152"/>
      <c r="F34" s="152"/>
      <c r="G34" s="152"/>
      <c r="H34" s="152"/>
    </row>
    <row r="35" spans="1:8" ht="18">
      <c r="A35" s="153"/>
      <c r="B35" s="153"/>
      <c r="C35" s="153"/>
      <c r="D35" s="153"/>
      <c r="E35" s="153"/>
      <c r="F35" s="153"/>
      <c r="G35" s="153"/>
      <c r="H35" s="153"/>
    </row>
    <row r="36" spans="1:8" ht="18">
      <c r="A36" s="154"/>
      <c r="B36" s="154"/>
      <c r="C36" s="154"/>
      <c r="D36" s="154"/>
      <c r="E36" s="154"/>
      <c r="F36" s="154"/>
      <c r="G36" s="154"/>
      <c r="H36" s="154"/>
    </row>
    <row r="37" spans="1:8" ht="18">
      <c r="A37" s="153"/>
      <c r="B37" s="153"/>
      <c r="C37" s="153"/>
      <c r="D37" s="153"/>
      <c r="E37" s="153"/>
      <c r="F37" s="153"/>
      <c r="G37" s="153"/>
      <c r="H37" s="153"/>
    </row>
    <row r="38" spans="1:8" ht="18">
      <c r="A38" s="155"/>
      <c r="B38" s="155"/>
      <c r="C38" s="155"/>
      <c r="D38" s="155"/>
      <c r="E38" s="155"/>
      <c r="F38" s="155"/>
      <c r="G38" s="155"/>
      <c r="H38" s="155"/>
    </row>
    <row r="39" spans="1:8" ht="18">
      <c r="A39" s="153"/>
      <c r="B39" s="153"/>
      <c r="C39" s="153"/>
      <c r="D39" s="153"/>
      <c r="E39" s="153"/>
      <c r="F39" s="153"/>
      <c r="G39" s="153"/>
      <c r="H39" s="153"/>
    </row>
    <row r="40" spans="1:8" ht="18">
      <c r="A40" s="155"/>
      <c r="B40" s="155"/>
      <c r="C40" s="155"/>
      <c r="D40" s="155"/>
      <c r="E40" s="155"/>
      <c r="F40" s="155"/>
      <c r="G40" s="155"/>
      <c r="H40" s="155"/>
    </row>
    <row r="41" spans="1:8" ht="18">
      <c r="A41" s="153"/>
      <c r="B41" s="153"/>
      <c r="C41" s="153"/>
      <c r="D41" s="153"/>
      <c r="E41" s="153"/>
      <c r="F41" s="153"/>
      <c r="G41" s="153"/>
      <c r="H41" s="153"/>
    </row>
    <row r="42" spans="1:8" ht="18">
      <c r="A42" s="155"/>
      <c r="B42" s="155"/>
      <c r="C42" s="155"/>
      <c r="D42" s="155"/>
      <c r="E42" s="155"/>
      <c r="F42" s="155"/>
      <c r="G42" s="155"/>
      <c r="H42" s="155"/>
    </row>
    <row r="43" spans="1:8" ht="18">
      <c r="A43" s="153"/>
      <c r="B43" s="153"/>
      <c r="C43" s="153"/>
      <c r="D43" s="153"/>
      <c r="E43" s="153"/>
      <c r="F43" s="153"/>
      <c r="G43" s="153"/>
      <c r="H43" s="153"/>
    </row>
    <row r="44" spans="1:8" ht="18">
      <c r="A44" s="155"/>
      <c r="B44" s="155"/>
      <c r="C44" s="155"/>
      <c r="D44" s="155"/>
      <c r="E44" s="155"/>
      <c r="F44" s="155"/>
      <c r="G44" s="155"/>
      <c r="H44" s="155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6">
      <selection activeCell="L30" sqref="L3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.75">
      <c r="A1" s="173" t="s">
        <v>56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 ht="13.5" customHeight="1" thickBot="1">
      <c r="A2" s="163" t="s">
        <v>57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4:19" ht="27.75" customHeight="1" thickBot="1">
      <c r="D3" s="145"/>
      <c r="E3" s="145"/>
      <c r="F3" s="255" t="str">
        <f>HYPERLINK('[1]реквизиты'!$A$2)</f>
        <v>Чемпионат России по боевому самбо  </v>
      </c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7"/>
    </row>
    <row r="4" spans="1:23" ht="15" customHeight="1" thickBot="1">
      <c r="A4" s="126"/>
      <c r="B4" s="126"/>
      <c r="F4" s="229" t="str">
        <f>HYPERLINK('[1]реквизиты'!$A$3)</f>
        <v>25-28  февраля  2011 г.  г. Санкт-Петербург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147"/>
      <c r="U4" s="147"/>
      <c r="V4" s="251" t="str">
        <f>HYPERLINK('пр.взв.'!D4)</f>
        <v>в.к. +100  кг.</v>
      </c>
      <c r="W4" s="252"/>
    </row>
    <row r="5" spans="1:24" ht="14.25" customHeight="1" thickBot="1">
      <c r="A5" s="162" t="s">
        <v>0</v>
      </c>
      <c r="H5" s="78"/>
      <c r="I5" s="162" t="s">
        <v>2</v>
      </c>
      <c r="P5" s="259" t="str">
        <f>VLOOKUP(O6,'пр.взв.'!B7:E70,2,FALSE)</f>
        <v>Магомедов Муртуз Магомедкамилович</v>
      </c>
      <c r="Q5" s="260"/>
      <c r="R5" s="260"/>
      <c r="S5" s="261"/>
      <c r="V5" s="253"/>
      <c r="W5" s="254"/>
      <c r="X5" s="162" t="s">
        <v>1</v>
      </c>
    </row>
    <row r="6" spans="1:26" ht="14.25" customHeight="1" thickBot="1">
      <c r="A6" s="258"/>
      <c r="B6" s="105"/>
      <c r="E6" s="30"/>
      <c r="F6" s="30"/>
      <c r="G6" s="30"/>
      <c r="H6" s="30"/>
      <c r="I6" s="162"/>
      <c r="J6" s="15"/>
      <c r="K6" s="119"/>
      <c r="L6" s="98">
        <v>13</v>
      </c>
      <c r="M6" s="15"/>
      <c r="N6" s="111"/>
      <c r="O6" s="113">
        <v>10</v>
      </c>
      <c r="P6" s="262"/>
      <c r="Q6" s="263"/>
      <c r="R6" s="263"/>
      <c r="S6" s="264"/>
      <c r="X6" s="258"/>
      <c r="Z6" s="39"/>
    </row>
    <row r="7" spans="1:24" ht="12.75" customHeight="1" thickBot="1">
      <c r="A7" s="211">
        <v>1</v>
      </c>
      <c r="B7" s="213" t="str">
        <f>VLOOKUP(A7,'пр.взв.'!B7:C70,2,FALSE)</f>
        <v>Тищенков Юрий Сергеевич</v>
      </c>
      <c r="C7" s="213" t="str">
        <f>VLOOKUP(A7,'пр.взв.'!B7:G70,3,FALSE)</f>
        <v>1986 кмс</v>
      </c>
      <c r="D7" s="213" t="str">
        <f>VLOOKUP(A7,'пр.взв.'!B7:G70,4,FALSE)</f>
        <v>ЮФО, Ростовская , Ростов</v>
      </c>
      <c r="E7" s="30"/>
      <c r="F7" s="30"/>
      <c r="G7" s="48"/>
      <c r="I7" s="100"/>
      <c r="J7" s="15"/>
      <c r="K7" s="18"/>
      <c r="L7" s="119"/>
      <c r="M7" s="98">
        <v>9</v>
      </c>
      <c r="N7" s="117"/>
      <c r="O7" s="118"/>
      <c r="P7" s="53"/>
      <c r="Q7" s="56" t="s">
        <v>24</v>
      </c>
      <c r="R7" s="30"/>
      <c r="S7" s="30"/>
      <c r="T7" s="30"/>
      <c r="U7" s="213" t="str">
        <f>VLOOKUP(X7,'пр.взв.'!B7:G70,2,FALSE)</f>
        <v>Фролов Иван Михайлович</v>
      </c>
      <c r="V7" s="213" t="str">
        <f>VLOOKUP(X7,'пр.взв.'!B7:G70,3,FALSE)</f>
        <v>24.04.83. кмс</v>
      </c>
      <c r="W7" s="213" t="str">
        <f>VLOOKUP(X7,'пр.взв.'!B7:G70,4,FALSE)</f>
        <v>ПФО, Нижегородская, ПР</v>
      </c>
      <c r="X7" s="209">
        <v>2</v>
      </c>
    </row>
    <row r="8" spans="1:24" ht="12.75" customHeight="1">
      <c r="A8" s="212"/>
      <c r="B8" s="214"/>
      <c r="C8" s="214"/>
      <c r="D8" s="214"/>
      <c r="E8" s="46" t="s">
        <v>25</v>
      </c>
      <c r="F8" s="41"/>
      <c r="G8" s="51"/>
      <c r="H8" s="52"/>
      <c r="I8" s="53"/>
      <c r="J8" s="15"/>
      <c r="K8" s="116"/>
      <c r="L8" s="23">
        <v>9</v>
      </c>
      <c r="M8" s="119"/>
      <c r="N8" s="26"/>
      <c r="O8" s="56"/>
      <c r="P8" s="56"/>
      <c r="R8" s="30"/>
      <c r="S8" s="30"/>
      <c r="T8" s="46" t="s">
        <v>46</v>
      </c>
      <c r="U8" s="214"/>
      <c r="V8" s="214"/>
      <c r="W8" s="214"/>
      <c r="X8" s="210"/>
    </row>
    <row r="9" spans="1:24" ht="12.75" customHeight="1" thickBot="1">
      <c r="A9" s="212">
        <v>17</v>
      </c>
      <c r="B9" s="208" t="str">
        <f>VLOOKUP(A9,'пр.взв.'!B9:C72,2,FALSE)</f>
        <v>Кочеров Семен Сергеевич</v>
      </c>
      <c r="C9" s="208" t="str">
        <f>VLOOKUP(A9,'пр.взв.'!B7:G70,3,FALSE)</f>
        <v>01.11.74 мс</v>
      </c>
      <c r="D9" s="208" t="str">
        <f>VLOOKUP(A9,'пр.взв.'!B7:G70,4,FALSE)</f>
        <v>ЦФО, Тверская, Конаково</v>
      </c>
      <c r="E9" s="47"/>
      <c r="F9" s="57"/>
      <c r="G9" s="41"/>
      <c r="H9" s="58"/>
      <c r="I9" s="55"/>
      <c r="J9" s="15"/>
      <c r="K9" s="98"/>
      <c r="L9" s="116"/>
      <c r="M9" s="25"/>
      <c r="N9" s="98">
        <v>9</v>
      </c>
      <c r="O9" s="56"/>
      <c r="P9" s="56"/>
      <c r="Q9" s="56"/>
      <c r="R9" s="74"/>
      <c r="S9" s="72"/>
      <c r="T9" s="47"/>
      <c r="U9" s="208" t="str">
        <f>VLOOKUP(X9,'пр.взв.'!B7:G70,2,FALSE)</f>
        <v>Полехин Денис Владимирович</v>
      </c>
      <c r="V9" s="208" t="str">
        <f>VLOOKUP(X9,'пр.взв.'!B7:G70,3,FALSE)</f>
        <v>17.08.90 мс</v>
      </c>
      <c r="W9" s="208" t="str">
        <f>VLOOKUP(X9,'пр.взв.'!B7:G70,4,FALSE)</f>
        <v>ЦФО, Тульская, Тула , МО</v>
      </c>
      <c r="X9" s="210">
        <v>18</v>
      </c>
    </row>
    <row r="10" spans="1:24" ht="12.75" customHeight="1" thickBot="1">
      <c r="A10" s="217"/>
      <c r="B10" s="214"/>
      <c r="C10" s="214"/>
      <c r="D10" s="214"/>
      <c r="E10" s="41"/>
      <c r="F10" s="42"/>
      <c r="G10" s="46" t="s">
        <v>37</v>
      </c>
      <c r="H10" s="54"/>
      <c r="I10" s="53"/>
      <c r="J10" s="15"/>
      <c r="K10" s="119"/>
      <c r="L10" s="98">
        <v>7</v>
      </c>
      <c r="M10" s="85"/>
      <c r="N10" s="119"/>
      <c r="O10" s="15"/>
      <c r="P10" s="15"/>
      <c r="Q10" s="15"/>
      <c r="R10" s="46" t="s">
        <v>38</v>
      </c>
      <c r="S10" s="43"/>
      <c r="T10" s="41"/>
      <c r="U10" s="214"/>
      <c r="V10" s="214"/>
      <c r="W10" s="214"/>
      <c r="X10" s="224"/>
    </row>
    <row r="11" spans="1:24" ht="12.75" customHeight="1" thickBot="1">
      <c r="A11" s="211">
        <v>9</v>
      </c>
      <c r="B11" s="213" t="str">
        <f>VLOOKUP(A11,'пр.взв.'!B11:C74,2,FALSE)</f>
        <v>Прасин Алексей Владимирович</v>
      </c>
      <c r="C11" s="213" t="str">
        <f>VLOOKUP(A11,'пр.взв.'!B7:G70,3,FALSE)</f>
        <v>14.03.1982, КМС</v>
      </c>
      <c r="D11" s="213" t="str">
        <f>VLOOKUP(A11,'пр.взв.'!B7:G70,4,FALSE)</f>
        <v>УФО, ХМАО</v>
      </c>
      <c r="E11" s="30"/>
      <c r="F11" s="41"/>
      <c r="G11" s="47"/>
      <c r="H11" s="106"/>
      <c r="I11" s="107"/>
      <c r="J11" s="15"/>
      <c r="K11" s="18"/>
      <c r="L11" s="119"/>
      <c r="M11" s="18">
        <v>11</v>
      </c>
      <c r="N11" s="85"/>
      <c r="O11" s="122">
        <v>10</v>
      </c>
      <c r="P11" s="15"/>
      <c r="Q11" s="103"/>
      <c r="R11" s="47"/>
      <c r="S11" s="43"/>
      <c r="T11" s="30"/>
      <c r="U11" s="213" t="str">
        <f>VLOOKUP(X11,'пр.взв.'!B7:G70,2,FALSE)</f>
        <v>Магомедов Муртуз Магомедкамилович</v>
      </c>
      <c r="V11" s="213" t="str">
        <f>VLOOKUP(X11,'пр.взв.'!B7:G70,3,FALSE)</f>
        <v>14.11.85 КМС</v>
      </c>
      <c r="W11" s="213" t="str">
        <f>VLOOKUP(X11,'пр.взв.'!B7:G70,4,FALSE)</f>
        <v>СКФО, Р. Дагестан ПР</v>
      </c>
      <c r="X11" s="209">
        <v>10</v>
      </c>
    </row>
    <row r="12" spans="1:24" ht="12.75" customHeight="1">
      <c r="A12" s="212"/>
      <c r="B12" s="214"/>
      <c r="C12" s="214"/>
      <c r="D12" s="214"/>
      <c r="E12" s="46" t="s">
        <v>37</v>
      </c>
      <c r="F12" s="59"/>
      <c r="G12" s="41"/>
      <c r="H12" s="52"/>
      <c r="I12" s="108"/>
      <c r="J12" s="26"/>
      <c r="K12" s="116"/>
      <c r="L12" s="18">
        <v>11</v>
      </c>
      <c r="M12" s="58"/>
      <c r="N12" s="99"/>
      <c r="O12" s="58"/>
      <c r="P12" s="56"/>
      <c r="Q12" s="76"/>
      <c r="R12" s="75"/>
      <c r="S12" s="44"/>
      <c r="T12" s="46" t="s">
        <v>38</v>
      </c>
      <c r="U12" s="214"/>
      <c r="V12" s="214"/>
      <c r="W12" s="214"/>
      <c r="X12" s="210"/>
    </row>
    <row r="13" spans="1:24" ht="12.75" customHeight="1" thickBot="1">
      <c r="A13" s="212">
        <v>25</v>
      </c>
      <c r="B13" s="221">
        <f>VLOOKUP(A13,'пр.взв.'!B13:C76,2,FALSE)</f>
        <v>0</v>
      </c>
      <c r="C13" s="221">
        <f>VLOOKUP(A13,'пр.взв.'!B7:G70,3,FALSE)</f>
        <v>0</v>
      </c>
      <c r="D13" s="221">
        <f>VLOOKUP(A13,'пр.взв.'!B7:G70,4,FALSE)</f>
        <v>0</v>
      </c>
      <c r="E13" s="115"/>
      <c r="F13" s="41"/>
      <c r="G13" s="41"/>
      <c r="H13" s="58"/>
      <c r="I13" s="108"/>
      <c r="J13" s="26"/>
      <c r="K13" s="98"/>
      <c r="L13" s="116"/>
      <c r="M13" s="98"/>
      <c r="N13" s="23">
        <v>10</v>
      </c>
      <c r="O13" s="15"/>
      <c r="P13" s="56"/>
      <c r="Q13" s="101"/>
      <c r="R13" s="30"/>
      <c r="S13" s="30"/>
      <c r="T13" s="123"/>
      <c r="U13" s="221">
        <f>VLOOKUP(X13,'пр.взв.'!B7:G70,2,FALSE)</f>
        <v>0</v>
      </c>
      <c r="V13" s="221">
        <f>VLOOKUP(X13,'пр.взв.'!B7:G70,3,FALSE)</f>
        <v>0</v>
      </c>
      <c r="W13" s="221">
        <f>VLOOKUP(X13,'пр.взв.'!B7:G70,4,FALSE)</f>
        <v>0</v>
      </c>
      <c r="X13" s="210">
        <v>26</v>
      </c>
    </row>
    <row r="14" spans="1:24" ht="12.75" customHeight="1" thickBot="1">
      <c r="A14" s="217"/>
      <c r="B14" s="222"/>
      <c r="C14" s="222"/>
      <c r="D14" s="222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22"/>
      <c r="V14" s="222"/>
      <c r="W14" s="222"/>
      <c r="X14" s="224"/>
    </row>
    <row r="15" spans="1:24" ht="12.75" customHeight="1" thickBot="1">
      <c r="A15" s="211">
        <v>5</v>
      </c>
      <c r="B15" s="213" t="str">
        <f>VLOOKUP(A15,'пр.взв.'!B15:C78,2,FALSE)</f>
        <v>Князев Алексей Дмитриевич</v>
      </c>
      <c r="C15" s="213" t="str">
        <f>VLOOKUP(A15,'пр.взв.'!B7:G70,3,FALSE)</f>
        <v>25.08.75, МСМК</v>
      </c>
      <c r="D15" s="213" t="str">
        <f>VLOOKUP(A15,'пр.взв.'!B7:G70,4,FALSE)</f>
        <v>СФО, Забайкальский, Чита, Д</v>
      </c>
      <c r="E15" s="30"/>
      <c r="F15" s="30"/>
      <c r="G15" s="41"/>
      <c r="H15" s="53"/>
      <c r="I15" s="46" t="s">
        <v>32</v>
      </c>
      <c r="J15" s="79"/>
      <c r="K15" s="98"/>
      <c r="L15" s="15"/>
      <c r="M15" s="15"/>
      <c r="N15" s="15"/>
      <c r="O15" s="14"/>
      <c r="P15" s="46" t="s">
        <v>38</v>
      </c>
      <c r="Q15" s="102"/>
      <c r="R15" s="30"/>
      <c r="S15" s="30"/>
      <c r="T15" s="30"/>
      <c r="U15" s="213" t="str">
        <f>VLOOKUP(X15,'пр.взв.'!B7:G70,2,FALSE)</f>
        <v>Барулин Александр Александрович</v>
      </c>
      <c r="V15" s="213" t="str">
        <f>VLOOKUP(X15,'пр.взв.'!B7:G70,3,FALSE)</f>
        <v>09.04.80 кмс</v>
      </c>
      <c r="W15" s="213" t="str">
        <f>VLOOKUP(X15,'пр.взв.'!B7:G70,4,FALSE)</f>
        <v>ЦФО, Московская, Балашиха, ПР</v>
      </c>
      <c r="X15" s="209">
        <v>6</v>
      </c>
    </row>
    <row r="16" spans="1:24" ht="12.75" customHeight="1" thickBot="1">
      <c r="A16" s="212"/>
      <c r="B16" s="214"/>
      <c r="C16" s="214"/>
      <c r="D16" s="214"/>
      <c r="E16" s="46" t="s">
        <v>32</v>
      </c>
      <c r="F16" s="41"/>
      <c r="G16" s="41"/>
      <c r="H16" s="66"/>
      <c r="I16" s="115"/>
      <c r="J16" s="15"/>
      <c r="K16" s="82"/>
      <c r="L16" s="271" t="s">
        <v>59</v>
      </c>
      <c r="M16" s="271"/>
      <c r="N16" s="15"/>
      <c r="O16" s="102"/>
      <c r="P16" s="47"/>
      <c r="Q16" s="82"/>
      <c r="R16" s="30"/>
      <c r="S16" s="30"/>
      <c r="T16" s="46" t="s">
        <v>34</v>
      </c>
      <c r="U16" s="214"/>
      <c r="V16" s="214"/>
      <c r="W16" s="214"/>
      <c r="X16" s="210"/>
    </row>
    <row r="17" spans="1:24" ht="12.75" customHeight="1" thickBot="1">
      <c r="A17" s="212">
        <v>21</v>
      </c>
      <c r="B17" s="221">
        <f>VLOOKUP(A17,'пр.взв.'!B17:C80,2,FALSE)</f>
        <v>0</v>
      </c>
      <c r="C17" s="221">
        <f>VLOOKUP(A17,'пр.взв.'!B7:G70,3,FALSE)</f>
        <v>0</v>
      </c>
      <c r="D17" s="221">
        <f>VLOOKUP(A17,'пр.взв.'!B7:G70,4,FALSE)</f>
        <v>0</v>
      </c>
      <c r="E17" s="115"/>
      <c r="F17" s="57"/>
      <c r="G17" s="41"/>
      <c r="H17" s="65"/>
      <c r="I17" s="43"/>
      <c r="J17" s="43"/>
      <c r="K17" s="146">
        <v>15</v>
      </c>
      <c r="L17" s="111"/>
      <c r="M17" s="111"/>
      <c r="N17" s="112"/>
      <c r="O17" s="43"/>
      <c r="P17" s="43"/>
      <c r="Q17" s="82"/>
      <c r="R17" s="74"/>
      <c r="S17" s="72"/>
      <c r="T17" s="47"/>
      <c r="U17" s="221">
        <f>VLOOKUP(X17,'пр.взв.'!B7:G70,2,FALSE)</f>
        <v>0</v>
      </c>
      <c r="V17" s="221">
        <f>VLOOKUP(X17,'пр.взв.'!B7:G70,3,FALSE)</f>
        <v>0</v>
      </c>
      <c r="W17" s="221">
        <f>VLOOKUP(X17,'пр.взв.'!B7:G70,4,FALSE)</f>
        <v>0</v>
      </c>
      <c r="X17" s="210">
        <v>22</v>
      </c>
    </row>
    <row r="18" spans="1:24" ht="12.75" customHeight="1" thickBot="1">
      <c r="A18" s="217"/>
      <c r="B18" s="222"/>
      <c r="C18" s="222"/>
      <c r="D18" s="222"/>
      <c r="E18" s="41"/>
      <c r="F18" s="42"/>
      <c r="G18" s="46" t="s">
        <v>32</v>
      </c>
      <c r="H18" s="67"/>
      <c r="I18" s="43"/>
      <c r="J18" s="43"/>
      <c r="K18" s="273" t="str">
        <f>VLOOKUP(K17,'пр.взв.'!B7:D70,2,FALSE)</f>
        <v>Сидельников Кирилл Юрьевич</v>
      </c>
      <c r="L18" s="274"/>
      <c r="M18" s="274"/>
      <c r="N18" s="275"/>
      <c r="O18" s="56"/>
      <c r="P18" s="43"/>
      <c r="Q18" s="104"/>
      <c r="R18" s="46" t="s">
        <v>42</v>
      </c>
      <c r="S18" s="43"/>
      <c r="T18" s="41"/>
      <c r="U18" s="222"/>
      <c r="V18" s="222"/>
      <c r="W18" s="222"/>
      <c r="X18" s="224"/>
    </row>
    <row r="19" spans="1:24" ht="12.75" customHeight="1" thickBot="1">
      <c r="A19" s="211">
        <v>13</v>
      </c>
      <c r="B19" s="213" t="str">
        <f>VLOOKUP(A19,'пр.взв.'!B19:C82,2,FALSE)</f>
        <v>Кученко Владимир Анатольевич</v>
      </c>
      <c r="C19" s="213" t="str">
        <f>VLOOKUP(A19,'пр.взв.'!B7:G70,3,FALSE)</f>
        <v>12.09.1981 кмс</v>
      </c>
      <c r="D19" s="213" t="str">
        <f>VLOOKUP(A19,'пр.взв.'!B7:G70,4,FALSE)</f>
        <v>С-Петербург, ПР</v>
      </c>
      <c r="E19" s="30"/>
      <c r="F19" s="41"/>
      <c r="G19" s="47"/>
      <c r="H19" s="58"/>
      <c r="I19" s="43"/>
      <c r="J19" s="43"/>
      <c r="K19" s="276"/>
      <c r="L19" s="277"/>
      <c r="M19" s="277"/>
      <c r="N19" s="278"/>
      <c r="O19" s="56"/>
      <c r="P19" s="43"/>
      <c r="Q19" s="43"/>
      <c r="R19" s="47"/>
      <c r="S19" s="43"/>
      <c r="T19" s="30"/>
      <c r="U19" s="213" t="str">
        <f>VLOOKUP(X19,'пр.взв.'!B7:G70,2,FALSE)</f>
        <v>Кригер Иван  Иванович</v>
      </c>
      <c r="V19" s="213" t="str">
        <f>VLOOKUP(X19,'пр.взв.'!B7:G70,3,FALSE)</f>
        <v>05.11.88 кмс</v>
      </c>
      <c r="W19" s="213" t="str">
        <f>VLOOKUP(X19,'пр.взв.'!B7:G70,4,FALSE)</f>
        <v>С-Петербург, Д</v>
      </c>
      <c r="X19" s="209">
        <v>14</v>
      </c>
    </row>
    <row r="20" spans="1:24" ht="12.75" customHeight="1">
      <c r="A20" s="212"/>
      <c r="B20" s="214"/>
      <c r="C20" s="214"/>
      <c r="D20" s="214"/>
      <c r="E20" s="46" t="s">
        <v>41</v>
      </c>
      <c r="F20" s="59"/>
      <c r="G20" s="41"/>
      <c r="H20" s="52"/>
      <c r="I20" s="43"/>
      <c r="J20" s="43"/>
      <c r="K20" s="70"/>
      <c r="L20" s="272"/>
      <c r="M20" s="272"/>
      <c r="N20" s="56"/>
      <c r="O20" s="76"/>
      <c r="P20" s="43"/>
      <c r="Q20" s="30"/>
      <c r="R20" s="75"/>
      <c r="S20" s="44"/>
      <c r="T20" s="46" t="s">
        <v>42</v>
      </c>
      <c r="U20" s="214"/>
      <c r="V20" s="214"/>
      <c r="W20" s="214"/>
      <c r="X20" s="210"/>
    </row>
    <row r="21" spans="1:24" ht="12.75" customHeight="1" thickBot="1">
      <c r="A21" s="212">
        <v>29</v>
      </c>
      <c r="B21" s="208">
        <f>VLOOKUP(A21,'пр.взв.'!B21:C84,2,FALSE)</f>
        <v>0</v>
      </c>
      <c r="C21" s="208">
        <f>VLOOKUP(A21,'пр.взв.'!B7:G70,3,FALSE)</f>
        <v>0</v>
      </c>
      <c r="D21" s="208">
        <f>VLOOKUP(A21,'пр.взв.'!B7:G70,4,FALSE)</f>
        <v>0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21">
        <f>VLOOKUP(X21,'пр.взв.'!B7:G70,2,FALSE)</f>
        <v>0</v>
      </c>
      <c r="V21" s="221">
        <f>VLOOKUP(X21,'пр.взв.'!B7:G70,3,FALSE)</f>
        <v>0</v>
      </c>
      <c r="W21" s="221">
        <f>VLOOKUP(X21,'пр.взв.'!B7:G70,4,FALSE)</f>
        <v>0</v>
      </c>
      <c r="X21" s="210">
        <v>30</v>
      </c>
    </row>
    <row r="22" spans="1:24" ht="12.75" customHeight="1" thickBot="1">
      <c r="A22" s="217"/>
      <c r="B22" s="214"/>
      <c r="C22" s="214"/>
      <c r="D22" s="214"/>
      <c r="E22" s="41"/>
      <c r="F22" s="41"/>
      <c r="G22" s="41"/>
      <c r="H22" s="52"/>
      <c r="I22" s="43"/>
      <c r="J22" s="43"/>
      <c r="K22" s="46" t="s">
        <v>43</v>
      </c>
      <c r="L22" s="43"/>
      <c r="M22" s="56"/>
      <c r="N22" s="46" t="s">
        <v>36</v>
      </c>
      <c r="O22" s="76"/>
      <c r="P22" s="43"/>
      <c r="Q22" s="30"/>
      <c r="R22" s="30"/>
      <c r="S22" s="30"/>
      <c r="T22" s="41"/>
      <c r="U22" s="222"/>
      <c r="V22" s="222"/>
      <c r="W22" s="222"/>
      <c r="X22" s="224"/>
    </row>
    <row r="23" spans="1:24" ht="12.75" customHeight="1" thickBot="1">
      <c r="A23" s="211">
        <v>3</v>
      </c>
      <c r="B23" s="213" t="str">
        <f>VLOOKUP(A23,'пр.взв.'!B7:C70,2,FALSE)</f>
        <v>Курбанов Ринат Рифкатович</v>
      </c>
      <c r="C23" s="213" t="str">
        <f>VLOOKUP(A23,'пр.взв.'!B7:G70,3,FALSE)</f>
        <v>05.11.84, МС</v>
      </c>
      <c r="D23" s="213" t="str">
        <f>VLOOKUP(A23,'пр.взв.'!B7:G70,4,FALSE)</f>
        <v>СФО, Красноярский</v>
      </c>
      <c r="E23" s="30"/>
      <c r="F23" s="30"/>
      <c r="G23" s="48"/>
      <c r="H23" s="48"/>
      <c r="I23" s="49"/>
      <c r="J23" s="50"/>
      <c r="K23" s="47"/>
      <c r="L23" s="60"/>
      <c r="M23" s="56"/>
      <c r="N23" s="47"/>
      <c r="O23" s="76"/>
      <c r="P23" s="43"/>
      <c r="Q23" s="30"/>
      <c r="R23" s="30"/>
      <c r="S23" s="30"/>
      <c r="T23" s="30"/>
      <c r="U23" s="213" t="str">
        <f>VLOOKUP(X23,'пр.взв.'!B7:G70,2,FALSE)</f>
        <v>Косарев Александр Александролвич</v>
      </c>
      <c r="V23" s="213" t="str">
        <f>VLOOKUP(X23,'пр.взв.'!B7:G70,3,FALSE)</f>
        <v>16.02.89. мс</v>
      </c>
      <c r="W23" s="213" t="str">
        <f>VLOOKUP(X23,'пр.взв.'!B7:G70,4,FALSE)</f>
        <v>ЦФО, Белгородская, ВС</v>
      </c>
      <c r="X23" s="209">
        <v>4</v>
      </c>
    </row>
    <row r="24" spans="1:24" ht="12.75" customHeight="1">
      <c r="A24" s="212"/>
      <c r="B24" s="214"/>
      <c r="C24" s="214"/>
      <c r="D24" s="214"/>
      <c r="E24" s="46" t="s">
        <v>28</v>
      </c>
      <c r="F24" s="41"/>
      <c r="G24" s="51"/>
      <c r="H24" s="52"/>
      <c r="I24" s="53"/>
      <c r="J24" s="54"/>
      <c r="K24" s="69"/>
      <c r="L24" s="271" t="s">
        <v>60</v>
      </c>
      <c r="M24" s="271"/>
      <c r="N24" s="56"/>
      <c r="O24" s="76"/>
      <c r="P24" s="43"/>
      <c r="Q24" s="30"/>
      <c r="R24" s="30"/>
      <c r="S24" s="30"/>
      <c r="T24" s="46" t="s">
        <v>30</v>
      </c>
      <c r="U24" s="214"/>
      <c r="V24" s="214"/>
      <c r="W24" s="214"/>
      <c r="X24" s="210"/>
    </row>
    <row r="25" spans="1:24" ht="12.75" customHeight="1" thickBot="1">
      <c r="A25" s="212">
        <v>19</v>
      </c>
      <c r="B25" s="221">
        <f>VLOOKUP(A25,'пр.взв.'!B25:C88,2,FALSE)</f>
        <v>0</v>
      </c>
      <c r="C25" s="221">
        <f>VLOOKUP(A25,'пр.взв.'!B7:G70,3,FALSE)</f>
        <v>0</v>
      </c>
      <c r="D25" s="221">
        <f>VLOOKUP(A25,'пр.взв.'!B7:G70,4,FALSE)</f>
        <v>0</v>
      </c>
      <c r="E25" s="115"/>
      <c r="F25" s="57"/>
      <c r="G25" s="41"/>
      <c r="H25" s="58"/>
      <c r="I25" s="55"/>
      <c r="J25" s="53"/>
      <c r="K25" s="146">
        <v>8</v>
      </c>
      <c r="L25" s="111"/>
      <c r="M25" s="111"/>
      <c r="N25" s="112"/>
      <c r="O25" s="76"/>
      <c r="P25" s="43"/>
      <c r="Q25" s="30"/>
      <c r="R25" s="74"/>
      <c r="S25" s="72"/>
      <c r="T25" s="47"/>
      <c r="U25" s="221">
        <f>VLOOKUP(X25,'пр.взв.'!B7:G70,2,FALSE)</f>
        <v>0</v>
      </c>
      <c r="V25" s="221">
        <f>VLOOKUP(X25,'пр.взв.'!B7:G70,3,FALSE)</f>
        <v>0</v>
      </c>
      <c r="W25" s="221">
        <f>VLOOKUP(X25,'пр.взв.'!B7:G70,4,FALSE)</f>
        <v>0</v>
      </c>
      <c r="X25" s="210">
        <v>20</v>
      </c>
    </row>
    <row r="26" spans="1:24" ht="12.75" customHeight="1" thickBot="1">
      <c r="A26" s="217"/>
      <c r="B26" s="222"/>
      <c r="C26" s="222"/>
      <c r="D26" s="222"/>
      <c r="E26" s="41"/>
      <c r="F26" s="42"/>
      <c r="G26" s="46" t="s">
        <v>39</v>
      </c>
      <c r="H26" s="54"/>
      <c r="I26" s="53"/>
      <c r="J26" s="149"/>
      <c r="K26" s="265" t="str">
        <f>VLOOKUP(K25,'пр.взв.'!B7:D78,2,FALSE)</f>
        <v>Заболотный Дмитрий Владимирович</v>
      </c>
      <c r="L26" s="266"/>
      <c r="M26" s="266"/>
      <c r="N26" s="267"/>
      <c r="O26" s="56"/>
      <c r="P26" s="43"/>
      <c r="Q26" s="30"/>
      <c r="R26" s="46" t="s">
        <v>30</v>
      </c>
      <c r="S26" s="43"/>
      <c r="T26" s="41"/>
      <c r="U26" s="222"/>
      <c r="V26" s="222"/>
      <c r="W26" s="222"/>
      <c r="X26" s="224"/>
    </row>
    <row r="27" spans="1:24" ht="12.75" customHeight="1" thickBot="1">
      <c r="A27" s="211">
        <v>11</v>
      </c>
      <c r="B27" s="213" t="str">
        <f>VLOOKUP(A27,'пр.взв.'!B27:C90,2,FALSE)</f>
        <v>Трушов Виктор Михайлович</v>
      </c>
      <c r="C27" s="213" t="str">
        <f>VLOOKUP(A27,'пр.взв.'!B7:G70,3,FALSE)</f>
        <v>04.05.84 МС</v>
      </c>
      <c r="D27" s="213" t="str">
        <f>VLOOKUP(A27,'пр.взв.'!B7:G70,4,FALSE)</f>
        <v>СКФО, РСО-А,Владикавказ МО</v>
      </c>
      <c r="E27" s="30"/>
      <c r="F27" s="41"/>
      <c r="G27" s="47"/>
      <c r="H27" s="63"/>
      <c r="I27" s="54"/>
      <c r="J27" s="149"/>
      <c r="K27" s="268"/>
      <c r="L27" s="269"/>
      <c r="M27" s="269"/>
      <c r="N27" s="270"/>
      <c r="O27" s="56"/>
      <c r="P27" s="73"/>
      <c r="Q27" s="72"/>
      <c r="R27" s="47"/>
      <c r="S27" s="43"/>
      <c r="T27" s="30"/>
      <c r="U27" s="213" t="str">
        <f>VLOOKUP(X27,'пр.взв.'!B7:G70,2,FALSE)</f>
        <v>Шилин Алексей Валерьевич</v>
      </c>
      <c r="V27" s="213" t="str">
        <f>VLOOKUP(X27,'пр.взв.'!B7:G70,3,FALSE)</f>
        <v>05.04. 87 кмс</v>
      </c>
      <c r="W27" s="213" t="str">
        <f>VLOOKUP(X27,'пр.взв.'!B7:G70,4,FALSE)</f>
        <v>Москва</v>
      </c>
      <c r="X27" s="209">
        <v>12</v>
      </c>
    </row>
    <row r="28" spans="1:24" ht="12.75" customHeight="1">
      <c r="A28" s="212"/>
      <c r="B28" s="214"/>
      <c r="C28" s="214"/>
      <c r="D28" s="214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14"/>
      <c r="V28" s="214"/>
      <c r="W28" s="214"/>
      <c r="X28" s="210"/>
    </row>
    <row r="29" spans="1:24" ht="12.75" customHeight="1" thickBot="1">
      <c r="A29" s="212">
        <v>27</v>
      </c>
      <c r="B29" s="221">
        <f>VLOOKUP(A29,'пр.взв.'!B29:C92,2,FALSE)</f>
        <v>0</v>
      </c>
      <c r="C29" s="221">
        <f>VLOOKUP(A29,'пр.взв.'!B7:G70,3,FALSE)</f>
        <v>0</v>
      </c>
      <c r="D29" s="221">
        <f>VLOOKUP(A29,'пр.взв.'!B7:G70,4,FALSE)</f>
        <v>0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21">
        <f>VLOOKUP(X29,'пр.взв.'!B7:G70,2,FALSE)</f>
        <v>0</v>
      </c>
      <c r="V29" s="221">
        <f>VLOOKUP(X29,'пр.взв.'!B7:G70,3,FALSE)</f>
        <v>0</v>
      </c>
      <c r="W29" s="221">
        <f>VLOOKUP(X29,'пр.взв.'!B7:G70,4,FALSE)</f>
        <v>0</v>
      </c>
      <c r="X29" s="210">
        <v>28</v>
      </c>
    </row>
    <row r="30" spans="1:24" ht="12.75" customHeight="1" thickBot="1">
      <c r="A30" s="217"/>
      <c r="B30" s="222"/>
      <c r="C30" s="222"/>
      <c r="D30" s="222"/>
      <c r="E30" s="41"/>
      <c r="F30" s="41"/>
      <c r="G30" s="42"/>
      <c r="H30" s="55"/>
      <c r="I30" s="46" t="s">
        <v>43</v>
      </c>
      <c r="J30" s="68"/>
      <c r="K30" s="70"/>
      <c r="L30" s="43"/>
      <c r="M30" s="56"/>
      <c r="N30" s="56"/>
      <c r="O30" s="77"/>
      <c r="P30" s="46" t="s">
        <v>36</v>
      </c>
      <c r="Q30" s="43"/>
      <c r="R30" s="30"/>
      <c r="S30" s="30"/>
      <c r="T30" s="41"/>
      <c r="U30" s="222"/>
      <c r="V30" s="222"/>
      <c r="W30" s="222"/>
      <c r="X30" s="224"/>
    </row>
    <row r="31" spans="1:24" ht="12.75" customHeight="1" thickBot="1">
      <c r="A31" s="211">
        <v>7</v>
      </c>
      <c r="B31" s="213" t="str">
        <f>VLOOKUP(A31,'пр.взв.'!B7:C70,2,FALSE)</f>
        <v>Шихмагомедов Тимур Шихбалаевич</v>
      </c>
      <c r="C31" s="213" t="str">
        <f>VLOOKUP(A31,'пр.взв.'!B7:G70,3,FALSE)</f>
        <v>25.07.1987, кмс</v>
      </c>
      <c r="D31" s="213" t="str">
        <f>VLOOKUP(A31,'пр.взв.'!B7:G70,4,FALSE)</f>
        <v>СЗФО, Вологодская , Тотьма МО                       </v>
      </c>
      <c r="E31" s="30"/>
      <c r="F31" s="30"/>
      <c r="G31" s="41"/>
      <c r="H31" s="53"/>
      <c r="I31" s="47"/>
      <c r="J31" s="55"/>
      <c r="K31" s="43"/>
      <c r="L31" s="43"/>
      <c r="M31" s="56"/>
      <c r="N31" s="56"/>
      <c r="O31" s="56"/>
      <c r="P31" s="47"/>
      <c r="Q31" s="43"/>
      <c r="R31" s="30"/>
      <c r="S31" s="30"/>
      <c r="T31" s="30"/>
      <c r="U31" s="213" t="str">
        <f>VLOOKUP(X31,'пр.взв.'!B7:G70,2,FALSE)</f>
        <v>Заболотный Дмитрий Владимирович</v>
      </c>
      <c r="V31" s="213" t="str">
        <f>VLOOKUP(X31,'пр.взв.'!B7:G70,3,FALSE)</f>
        <v>18.08.81,мсмк</v>
      </c>
      <c r="W31" s="213" t="str">
        <f>VLOOKUP(X31,'пр.взв.'!B7:G70,4,FALSE)</f>
        <v>СЗФО, Калининградская</v>
      </c>
      <c r="X31" s="209">
        <v>8</v>
      </c>
    </row>
    <row r="32" spans="1:24" ht="12.75" customHeight="1">
      <c r="A32" s="212"/>
      <c r="B32" s="214"/>
      <c r="C32" s="214"/>
      <c r="D32" s="214"/>
      <c r="E32" s="46" t="s">
        <v>35</v>
      </c>
      <c r="F32" s="41"/>
      <c r="G32" s="41"/>
      <c r="H32" s="66"/>
      <c r="I32" s="43"/>
      <c r="J32" s="162" t="s">
        <v>3</v>
      </c>
      <c r="P32" s="43"/>
      <c r="Q32" s="70"/>
      <c r="R32" s="30"/>
      <c r="S32" s="30"/>
      <c r="T32" s="46" t="s">
        <v>36</v>
      </c>
      <c r="U32" s="214"/>
      <c r="V32" s="214"/>
      <c r="W32" s="214"/>
      <c r="X32" s="210"/>
    </row>
    <row r="33" spans="1:24" ht="12.75" customHeight="1" thickBot="1">
      <c r="A33" s="212">
        <v>23</v>
      </c>
      <c r="B33" s="221">
        <f>VLOOKUP(A33,'пр.взв.'!B33:C96,2,FALSE)</f>
        <v>0</v>
      </c>
      <c r="C33" s="221">
        <f>VLOOKUP(A33,'пр.взв.'!B7:G70,3,FALSE)</f>
        <v>0</v>
      </c>
      <c r="D33" s="221">
        <f>VLOOKUP(A33,'пр.взв.'!B7:G70,4,FALSE)</f>
        <v>0</v>
      </c>
      <c r="E33" s="115"/>
      <c r="F33" s="57"/>
      <c r="G33" s="41"/>
      <c r="H33" s="65"/>
      <c r="I33" s="43"/>
      <c r="J33" s="162"/>
      <c r="K33" s="114"/>
      <c r="L33" s="121"/>
      <c r="M33" s="121"/>
      <c r="N33" s="121"/>
      <c r="O33" s="121"/>
      <c r="Q33" s="70"/>
      <c r="R33" s="74"/>
      <c r="S33" s="72"/>
      <c r="T33" s="47"/>
      <c r="U33" s="221">
        <f>VLOOKUP(X33,'пр.взв.'!B7:G70,2,FALSE)</f>
        <v>0</v>
      </c>
      <c r="V33" s="221">
        <f>VLOOKUP(X33,'пр.взв.'!B7:G70,3,FALSE)</f>
        <v>0</v>
      </c>
      <c r="W33" s="221">
        <f>VLOOKUP(X33,'пр.взв.'!B7:G70,4,FALSE)</f>
        <v>0</v>
      </c>
      <c r="X33" s="210">
        <v>24</v>
      </c>
    </row>
    <row r="34" spans="1:24" ht="12.75" customHeight="1" thickBot="1">
      <c r="A34" s="217"/>
      <c r="B34" s="222"/>
      <c r="C34" s="222"/>
      <c r="D34" s="222"/>
      <c r="E34" s="41"/>
      <c r="F34" s="42"/>
      <c r="G34" s="46" t="s">
        <v>43</v>
      </c>
      <c r="H34" s="67"/>
      <c r="I34" s="43"/>
      <c r="J34" s="43"/>
      <c r="K34" s="120"/>
      <c r="L34" s="98">
        <v>18</v>
      </c>
      <c r="M34" s="15"/>
      <c r="N34" s="111"/>
      <c r="O34" s="113"/>
      <c r="Q34" s="77"/>
      <c r="R34" s="46" t="s">
        <v>36</v>
      </c>
      <c r="S34" s="43"/>
      <c r="T34" s="41"/>
      <c r="U34" s="222"/>
      <c r="V34" s="222"/>
      <c r="W34" s="222"/>
      <c r="X34" s="224"/>
    </row>
    <row r="35" spans="1:24" ht="12.75" customHeight="1" thickBot="1">
      <c r="A35" s="211">
        <v>15</v>
      </c>
      <c r="B35" s="213" t="str">
        <f>VLOOKUP(A35,'пр.взв.'!B35:C98,2,FALSE)</f>
        <v>Сидельников Кирилл Юрьевич</v>
      </c>
      <c r="C35" s="213" t="str">
        <f>VLOOKUP(A35,'пр.взв.'!B7:G70,3,FALSE)</f>
        <v>17.08.88,мс</v>
      </c>
      <c r="D35" s="213" t="str">
        <f>VLOOKUP(A35,'пр.взв.'!B7:G70,4,FALSE)</f>
        <v>ЦФО, Белгородская, ВС</v>
      </c>
      <c r="E35" s="30"/>
      <c r="F35" s="41"/>
      <c r="G35" s="47"/>
      <c r="H35" s="58"/>
      <c r="I35" s="43"/>
      <c r="J35" s="43"/>
      <c r="K35" s="18"/>
      <c r="L35" s="119"/>
      <c r="M35" s="98">
        <v>14</v>
      </c>
      <c r="N35" s="117"/>
      <c r="O35" s="118"/>
      <c r="Q35" s="56"/>
      <c r="R35" s="47"/>
      <c r="S35" s="43"/>
      <c r="T35" s="30"/>
      <c r="U35" s="213" t="str">
        <f>VLOOKUP(X35,'пр.взв.'!B7:G70,2,FALSE)</f>
        <v>Каримов Рашид Ахмедович</v>
      </c>
      <c r="V35" s="213" t="str">
        <f>VLOOKUP(X35,'пр.взв.'!B7:G70,3,FALSE)</f>
        <v>1984, КМС</v>
      </c>
      <c r="W35" s="213" t="str">
        <f>VLOOKUP(X35,'пр.взв.'!B7:G70,4,FALSE)</f>
        <v>УФО, Тюменская МО</v>
      </c>
      <c r="X35" s="209">
        <v>16</v>
      </c>
    </row>
    <row r="36" spans="1:24" ht="12.75" customHeight="1">
      <c r="A36" s="212"/>
      <c r="B36" s="214"/>
      <c r="C36" s="214"/>
      <c r="D36" s="214"/>
      <c r="E36" s="46" t="s">
        <v>43</v>
      </c>
      <c r="F36" s="59"/>
      <c r="G36" s="41"/>
      <c r="H36" s="52"/>
      <c r="I36" s="43"/>
      <c r="J36" s="43"/>
      <c r="K36" s="116"/>
      <c r="L36" s="23">
        <v>14</v>
      </c>
      <c r="M36" s="119"/>
      <c r="N36" s="26"/>
      <c r="O36" s="56"/>
      <c r="Q36" s="56"/>
      <c r="R36" s="75"/>
      <c r="S36" s="44"/>
      <c r="T36" s="46" t="s">
        <v>44</v>
      </c>
      <c r="U36" s="214"/>
      <c r="V36" s="214"/>
      <c r="W36" s="214"/>
      <c r="X36" s="210"/>
    </row>
    <row r="37" spans="1:24" ht="12.75" customHeight="1" thickBot="1">
      <c r="A37" s="212">
        <v>31</v>
      </c>
      <c r="B37" s="221">
        <f>VLOOKUP(A37,'пр.взв.'!B37:C100,2,FALSE)</f>
        <v>0</v>
      </c>
      <c r="C37" s="221">
        <f>VLOOKUP(A37,'пр.взв.'!B7:G70,3,FALSE)</f>
        <v>0</v>
      </c>
      <c r="D37" s="221">
        <f>VLOOKUP(A37,'пр.взв.'!B7:G70,4,FALSE)</f>
        <v>0</v>
      </c>
      <c r="E37" s="115"/>
      <c r="F37" s="41"/>
      <c r="G37" s="41"/>
      <c r="H37" s="58"/>
      <c r="I37" s="43"/>
      <c r="J37" s="43"/>
      <c r="K37" s="98"/>
      <c r="L37" s="116"/>
      <c r="M37" s="25"/>
      <c r="N37" s="98">
        <v>14</v>
      </c>
      <c r="O37" s="56"/>
      <c r="R37" s="30"/>
      <c r="S37" s="30"/>
      <c r="T37" s="47"/>
      <c r="U37" s="221">
        <f>VLOOKUP(X37,'пр.взв.'!B7:G70,2,FALSE)</f>
        <v>0</v>
      </c>
      <c r="V37" s="221">
        <f>VLOOKUP(X37,'пр.взв.'!B7:G70,3,FALSE)</f>
        <v>0</v>
      </c>
      <c r="W37" s="221">
        <f>VLOOKUP(X37,'пр.взв.'!B7:G70,4,FALSE)</f>
        <v>0</v>
      </c>
      <c r="X37" s="210">
        <v>32</v>
      </c>
    </row>
    <row r="38" spans="1:24" ht="12.75" customHeight="1" thickBot="1">
      <c r="A38" s="217"/>
      <c r="B38" s="223"/>
      <c r="C38" s="223"/>
      <c r="D38" s="223"/>
      <c r="E38" s="41"/>
      <c r="F38" s="41"/>
      <c r="G38" s="41"/>
      <c r="H38" s="52"/>
      <c r="I38" s="43"/>
      <c r="J38" s="43"/>
      <c r="K38" s="119"/>
      <c r="L38" s="98">
        <v>16</v>
      </c>
      <c r="M38" s="85"/>
      <c r="N38" s="119"/>
      <c r="O38" s="15"/>
      <c r="Q38" s="42"/>
      <c r="R38" s="30"/>
      <c r="S38" s="30"/>
      <c r="T38" s="41"/>
      <c r="U38" s="223"/>
      <c r="V38" s="223"/>
      <c r="W38" s="223"/>
      <c r="X38" s="224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19"/>
      <c r="M39" s="18">
        <v>4</v>
      </c>
      <c r="N39" s="85"/>
      <c r="O39" s="122">
        <v>5</v>
      </c>
      <c r="P39" s="124">
        <v>5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А.А. Лебедев</v>
      </c>
      <c r="G40" s="32"/>
      <c r="I40" s="32"/>
      <c r="J40" s="53"/>
      <c r="K40" s="116"/>
      <c r="L40" s="18">
        <v>4</v>
      </c>
      <c r="M40" s="58"/>
      <c r="N40" s="99"/>
      <c r="O40" s="58"/>
      <c r="P40" s="15"/>
      <c r="Q40" s="259" t="str">
        <f>VLOOKUP(P39,'пр.взв.'!B7:E70,2,FALSE)</f>
        <v>Князев Алексей Дмитриевич</v>
      </c>
      <c r="R40" s="260"/>
      <c r="S40" s="260"/>
      <c r="T40" s="261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 г. Москва /</v>
      </c>
      <c r="H41" s="32"/>
      <c r="I41" s="32"/>
      <c r="J41" s="139"/>
      <c r="K41" s="98"/>
      <c r="L41" s="116"/>
      <c r="M41" s="98"/>
      <c r="N41" s="23">
        <v>5</v>
      </c>
      <c r="O41" s="15"/>
      <c r="P41" s="15"/>
      <c r="Q41" s="262"/>
      <c r="R41" s="263"/>
      <c r="S41" s="263"/>
      <c r="T41" s="264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Р.М. Закиров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  г. Пермь 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W21:W22"/>
    <mergeCell ref="W19:W20"/>
    <mergeCell ref="X7:X8"/>
    <mergeCell ref="W17:W18"/>
    <mergeCell ref="V15:V16"/>
    <mergeCell ref="V17:V18"/>
    <mergeCell ref="W13:W14"/>
    <mergeCell ref="X17:X18"/>
    <mergeCell ref="W7:W8"/>
    <mergeCell ref="W9:W10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3:V34"/>
    <mergeCell ref="V27:V28"/>
    <mergeCell ref="U29:U30"/>
    <mergeCell ref="V29:V30"/>
    <mergeCell ref="V13:V14"/>
    <mergeCell ref="D17:D18"/>
    <mergeCell ref="D19:D20"/>
    <mergeCell ref="D21:D22"/>
    <mergeCell ref="D23:D24"/>
    <mergeCell ref="K18:N19"/>
    <mergeCell ref="U13:U14"/>
    <mergeCell ref="D33:D34"/>
    <mergeCell ref="D25:D26"/>
    <mergeCell ref="D37:D38"/>
    <mergeCell ref="U37:U38"/>
    <mergeCell ref="U25:U26"/>
    <mergeCell ref="V37:V38"/>
    <mergeCell ref="D35:D36"/>
    <mergeCell ref="U35:U36"/>
    <mergeCell ref="V35:V36"/>
    <mergeCell ref="V25:V26"/>
    <mergeCell ref="V31:V32"/>
    <mergeCell ref="U33:U34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C29:C30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U7:U8"/>
    <mergeCell ref="W11:W12"/>
    <mergeCell ref="C15:C16"/>
    <mergeCell ref="D11:D12"/>
    <mergeCell ref="D13:D14"/>
    <mergeCell ref="C11:C12"/>
    <mergeCell ref="C13:C14"/>
    <mergeCell ref="D15:D16"/>
    <mergeCell ref="W15:W16"/>
    <mergeCell ref="L16:M16"/>
    <mergeCell ref="X37:X38"/>
    <mergeCell ref="W37:W38"/>
    <mergeCell ref="X21:X22"/>
    <mergeCell ref="X33:X34"/>
    <mergeCell ref="X27:X28"/>
    <mergeCell ref="X29:X30"/>
    <mergeCell ref="X35:X36"/>
    <mergeCell ref="X23:X24"/>
    <mergeCell ref="W23:W24"/>
    <mergeCell ref="X25:X2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K26:N27"/>
    <mergeCell ref="L24:M24"/>
    <mergeCell ref="U19:U20"/>
    <mergeCell ref="U17:U18"/>
    <mergeCell ref="U15:U16"/>
    <mergeCell ref="U27:U28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2011-02-27T06:07:27Z</cp:lastPrinted>
  <dcterms:created xsi:type="dcterms:W3CDTF">1996-10-08T23:32:33Z</dcterms:created>
  <dcterms:modified xsi:type="dcterms:W3CDTF">2011-02-27T08:05:01Z</dcterms:modified>
  <cp:category/>
  <cp:version/>
  <cp:contentType/>
  <cp:contentStatus/>
</cp:coreProperties>
</file>