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540" windowWidth="12435" windowHeight="7320" activeTab="3"/>
  </bookViews>
  <sheets>
    <sheet name="пр.взв." sheetId="1" r:id="rId1"/>
    <sheet name="полуфинал" sheetId="2" r:id="rId2"/>
    <sheet name="Стартовый" sheetId="3" r:id="rId3"/>
    <sheet name="наградной лист" sheetId="4" r:id="rId4"/>
    <sheet name="пр.хода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<sst xmlns="http://schemas.openxmlformats.org/spreadsheetml/2006/main" count="162" uniqueCount="97">
  <si>
    <t>А1</t>
  </si>
  <si>
    <t>Б1</t>
  </si>
  <si>
    <t>1</t>
  </si>
  <si>
    <t>19</t>
  </si>
  <si>
    <t>2</t>
  </si>
  <si>
    <t>21</t>
  </si>
  <si>
    <t>3</t>
  </si>
  <si>
    <t>25</t>
  </si>
  <si>
    <t>4</t>
  </si>
  <si>
    <t>27</t>
  </si>
  <si>
    <t>5</t>
  </si>
  <si>
    <t>28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</si>
  <si>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</si>
  <si>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</si>
  <si>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</si>
  <si>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</si>
  <si>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</si>
  <si>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</si>
  <si>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</si>
  <si>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</si>
  <si>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</si>
  <si>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</si>
  <si>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</si>
  <si>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</si>
  <si>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</si>
  <si>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</si>
  <si>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</si>
  <si>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23</t>
  </si>
  <si>
    <t>24</t>
  </si>
  <si>
    <t>26</t>
  </si>
  <si>
    <t>29</t>
  </si>
  <si>
    <t>30</t>
  </si>
  <si>
    <t>31</t>
  </si>
  <si>
    <t>32</t>
  </si>
  <si>
    <t>"А"</t>
  </si>
  <si>
    <t>"Б"</t>
  </si>
  <si>
    <t>№ j</t>
  </si>
  <si>
    <t>Name</t>
  </si>
  <si>
    <t>Yob., Rank</t>
  </si>
  <si>
    <t>Country/Team</t>
  </si>
  <si>
    <t>Coach</t>
  </si>
  <si>
    <t>№ or</t>
  </si>
  <si>
    <t>PROTOKOL of competitions</t>
  </si>
  <si>
    <t>А</t>
  </si>
  <si>
    <t>Struggle for 3 place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</si>
  <si>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</si>
  <si>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</si>
  <si>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</si>
  <si>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</si>
  <si>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</si>
  <si>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</si>
  <si>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</si>
  <si>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</si>
  <si>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</si>
  <si>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r>
      <t xml:space="preserve">                                               </t>
    </r>
    <r>
      <rPr>
        <b/>
        <sz val="12"/>
        <rFont val="Arial Narrow"/>
        <family val="2"/>
      </rPr>
      <t>CM</t>
    </r>
    <r>
      <rPr>
        <sz val="12"/>
        <rFont val="Arial Narrow"/>
        <family val="2"/>
      </rPr>
      <t xml:space="preserve">_____________________ </t>
    </r>
    <r>
      <rPr>
        <b/>
        <sz val="12"/>
        <rFont val="Arial Narrow"/>
        <family val="2"/>
      </rPr>
      <t>А</t>
    </r>
    <r>
      <rPr>
        <sz val="12"/>
        <rFont val="Arial Narrow"/>
        <family val="2"/>
      </rPr>
      <t xml:space="preserve">_______________________ </t>
    </r>
    <r>
      <rPr>
        <b/>
        <sz val="12"/>
        <rFont val="Arial Narrow"/>
        <family val="2"/>
      </rPr>
      <t>LJ</t>
    </r>
    <r>
      <rPr>
        <sz val="12"/>
        <rFont val="Arial Narrow"/>
        <family val="2"/>
      </rPr>
      <t>______________________</t>
    </r>
  </si>
  <si>
    <t>R</t>
  </si>
  <si>
    <t>B</t>
  </si>
  <si>
    <t>I p</t>
  </si>
  <si>
    <t>II p</t>
  </si>
  <si>
    <t>III p</t>
  </si>
  <si>
    <t>SHEET FOR REWARDING</t>
  </si>
  <si>
    <t>The сoach of the winner</t>
  </si>
  <si>
    <t>Awards hand over:</t>
  </si>
  <si>
    <t>GULIYEV ZULFUGAR</t>
  </si>
  <si>
    <t>AZE</t>
  </si>
  <si>
    <t>KARIMOV  SAMIR</t>
  </si>
  <si>
    <t>DARTAYEV AIDYN</t>
  </si>
  <si>
    <t>KAZ</t>
  </si>
  <si>
    <t>GABDESHOV AIBEK</t>
  </si>
  <si>
    <t>ALKEI ASILBEK</t>
  </si>
  <si>
    <t>RAMAZANOV DAMIR</t>
  </si>
  <si>
    <t>MUSTAFIN DARKHAN</t>
  </si>
  <si>
    <t>KOPZHASAROV ERZHAN</t>
  </si>
  <si>
    <t>LEBEDEV ILYA</t>
  </si>
  <si>
    <t>RUS</t>
  </si>
  <si>
    <t>KURZHEV UALI</t>
  </si>
  <si>
    <t>STRUTINSKIY ANDREY</t>
  </si>
  <si>
    <t>USA</t>
  </si>
  <si>
    <t xml:space="preserve">Weight category 74  kg </t>
  </si>
  <si>
    <t>LUT</t>
  </si>
  <si>
    <t>TORENOV ERTUGAN</t>
  </si>
  <si>
    <t xml:space="preserve"> KANAPECKAS VALDAS</t>
  </si>
  <si>
    <t>RADZHABOV SAYFIDDIN</t>
  </si>
  <si>
    <t>1990</t>
  </si>
  <si>
    <t>TJK</t>
  </si>
  <si>
    <t>SHEROV ABDULVOSIT</t>
  </si>
  <si>
    <t>1987</t>
  </si>
  <si>
    <t>IMOMOV NUSRATISHOKH</t>
  </si>
  <si>
    <t>1988</t>
  </si>
  <si>
    <t>SHAYKHOV SAYOD</t>
  </si>
  <si>
    <t>1991</t>
  </si>
  <si>
    <t>PAPADOPOULOS IOSIF</t>
  </si>
  <si>
    <t>1989</t>
  </si>
  <si>
    <t>GRE</t>
  </si>
  <si>
    <t>5-8</t>
  </si>
  <si>
    <t>9-16</t>
  </si>
  <si>
    <t>17-19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</si>
</sst>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color indexed="10"/>
      <name val="Arial Narrow"/>
      <family val="2"/>
    </font>
    <font>
      <b/>
      <sz val="8"/>
      <name val="Arial Narrow"/>
      <family val="2"/>
    </font>
    <font>
      <b/>
      <sz val="12"/>
      <color indexed="9"/>
      <name val="Arial Cyr"/>
      <family val="0"/>
    </font>
    <font>
      <b/>
      <sz val="9"/>
      <name val="Arial Cyr"/>
      <family val="0"/>
    </font>
    <font>
      <sz val="9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0"/>
      <name val="Arial Narrow"/>
      <family val="2"/>
    </font>
    <font>
      <i/>
      <sz val="10"/>
      <name val="Arial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9"/>
      <color indexed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medium"/>
      <bottom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3" fillId="21" borderId="7" applyNumberFormat="0" applyAlignment="0" applyProtection="0"/>
    <xf numFmtId="0" fontId="32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7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3" xfId="0" applyBorder="1" applyAlignment="1">
      <alignment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6" fillId="0" borderId="14" xfId="42" applyFont="1" applyBorder="1" applyAlignment="1" applyProtection="1">
      <alignment/>
      <protection/>
    </xf>
    <xf numFmtId="0" fontId="6" fillId="0" borderId="17" xfId="0" applyFont="1" applyBorder="1" applyAlignment="1">
      <alignment horizontal="center"/>
    </xf>
    <xf numFmtId="0" fontId="0" fillId="0" borderId="19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6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15" fillId="0" borderId="20" xfId="0" applyFont="1" applyBorder="1" applyAlignment="1">
      <alignment/>
    </xf>
    <xf numFmtId="0" fontId="3" fillId="0" borderId="0" xfId="42" applyFont="1" applyAlignment="1" applyProtection="1">
      <alignment vertical="center" wrapText="1"/>
      <protection/>
    </xf>
    <xf numFmtId="0" fontId="14" fillId="0" borderId="0" xfId="0" applyFont="1" applyAlignment="1">
      <alignment horizontal="center"/>
    </xf>
    <xf numFmtId="0" fontId="0" fillId="0" borderId="0" xfId="42" applyFont="1" applyAlignment="1" applyProtection="1">
      <alignment vertical="center" wrapText="1"/>
      <protection/>
    </xf>
    <xf numFmtId="0" fontId="0" fillId="0" borderId="0" xfId="0" applyNumberFormat="1" applyAlignment="1">
      <alignment/>
    </xf>
    <xf numFmtId="0" fontId="3" fillId="0" borderId="0" xfId="42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/>
    </xf>
    <xf numFmtId="0" fontId="13" fillId="0" borderId="0" xfId="0" applyFont="1" applyAlignment="1">
      <alignment vertical="center"/>
    </xf>
    <xf numFmtId="164" fontId="18" fillId="0" borderId="0" xfId="43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42" applyFont="1" applyFill="1" applyBorder="1" applyAlignment="1" applyProtection="1">
      <alignment horizontal="left" vertical="center" wrapText="1"/>
      <protection/>
    </xf>
    <xf numFmtId="164" fontId="13" fillId="0" borderId="0" xfId="43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justify" wrapText="1"/>
    </xf>
    <xf numFmtId="0" fontId="0" fillId="0" borderId="14" xfId="0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right"/>
    </xf>
    <xf numFmtId="0" fontId="22" fillId="0" borderId="13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4" xfId="0" applyFont="1" applyBorder="1" applyAlignment="1">
      <alignment/>
    </xf>
    <xf numFmtId="0" fontId="28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7" fillId="0" borderId="15" xfId="0" applyFont="1" applyBorder="1" applyAlignment="1">
      <alignment horizontal="left" vertical="justify" wrapText="1"/>
    </xf>
    <xf numFmtId="49" fontId="7" fillId="0" borderId="21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left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left" vertical="center" wrapText="1"/>
    </xf>
    <xf numFmtId="49" fontId="7" fillId="0" borderId="21" xfId="0" applyNumberFormat="1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42" applyNumberFormat="1" applyFont="1" applyAlignment="1" applyProtection="1">
      <alignment horizontal="center" vertical="center" wrapText="1"/>
      <protection/>
    </xf>
    <xf numFmtId="0" fontId="4" fillId="0" borderId="25" xfId="42" applyFont="1" applyBorder="1" applyAlignment="1" applyProtection="1">
      <alignment horizontal="center" vertical="center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7" fillId="0" borderId="21" xfId="42" applyFont="1" applyFill="1" applyBorder="1" applyAlignment="1" applyProtection="1">
      <alignment horizontal="left" vertical="center" wrapText="1"/>
      <protection/>
    </xf>
    <xf numFmtId="0" fontId="8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164" fontId="13" fillId="0" borderId="21" xfId="43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justify" wrapText="1"/>
    </xf>
    <xf numFmtId="0" fontId="2" fillId="0" borderId="18" xfId="0" applyFont="1" applyBorder="1" applyAlignment="1">
      <alignment horizontal="left" vertical="justify" wrapText="1"/>
    </xf>
    <xf numFmtId="0" fontId="6" fillId="0" borderId="26" xfId="42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>
      <alignment/>
    </xf>
    <xf numFmtId="164" fontId="13" fillId="0" borderId="15" xfId="43" applyFont="1" applyBorder="1" applyAlignment="1">
      <alignment horizontal="center" vertical="center" wrapText="1"/>
    </xf>
    <xf numFmtId="164" fontId="13" fillId="0" borderId="18" xfId="43" applyFont="1" applyBorder="1" applyAlignment="1">
      <alignment horizontal="center" vertical="center" wrapText="1"/>
    </xf>
    <xf numFmtId="0" fontId="4" fillId="0" borderId="14" xfId="42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164" fontId="18" fillId="17" borderId="26" xfId="43" applyFont="1" applyFill="1" applyBorder="1" applyAlignment="1">
      <alignment horizontal="center" vertical="center" wrapText="1"/>
    </xf>
    <xf numFmtId="164" fontId="18" fillId="17" borderId="28" xfId="43" applyFont="1" applyFill="1" applyBorder="1" applyAlignment="1">
      <alignment horizontal="center" vertical="center" wrapText="1"/>
    </xf>
    <xf numFmtId="0" fontId="0" fillId="0" borderId="21" xfId="42" applyFont="1" applyBorder="1" applyAlignment="1" applyProtection="1">
      <alignment horizontal="center" vertical="center" wrapText="1"/>
      <protection/>
    </xf>
    <xf numFmtId="0" fontId="0" fillId="0" borderId="18" xfId="0" applyBorder="1" applyAlignment="1">
      <alignment/>
    </xf>
    <xf numFmtId="164" fontId="18" fillId="25" borderId="21" xfId="43" applyFont="1" applyFill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3" fillId="0" borderId="0" xfId="42" applyFont="1" applyAlignment="1" applyProtection="1">
      <alignment horizontal="center" vertical="center" wrapText="1"/>
      <protection/>
    </xf>
    <xf numFmtId="0" fontId="0" fillId="0" borderId="0" xfId="42" applyNumberFormat="1" applyFont="1" applyBorder="1" applyAlignment="1" applyProtection="1">
      <alignment horizontal="center" vertical="center" wrapText="1"/>
      <protection/>
    </xf>
    <xf numFmtId="0" fontId="29" fillId="0" borderId="32" xfId="0" applyFont="1" applyBorder="1" applyAlignment="1">
      <alignment horizontal="left" vertical="center" wrapText="1"/>
    </xf>
    <xf numFmtId="0" fontId="29" fillId="0" borderId="31" xfId="0" applyFont="1" applyBorder="1" applyAlignment="1">
      <alignment horizontal="left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left" vertical="center" wrapText="1"/>
    </xf>
    <xf numFmtId="0" fontId="29" fillId="0" borderId="37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1" fillId="26" borderId="40" xfId="42" applyFont="1" applyFill="1" applyBorder="1" applyAlignment="1" applyProtection="1">
      <alignment horizontal="center" vertical="center" wrapText="1"/>
      <protection/>
    </xf>
    <xf numFmtId="0" fontId="21" fillId="26" borderId="41" xfId="42" applyFont="1" applyFill="1" applyBorder="1" applyAlignment="1" applyProtection="1">
      <alignment horizontal="center" vertical="center" wrapText="1"/>
      <protection/>
    </xf>
    <xf numFmtId="0" fontId="21" fillId="26" borderId="42" xfId="42" applyFont="1" applyFill="1" applyBorder="1" applyAlignment="1" applyProtection="1">
      <alignment horizontal="center" vertical="center" wrapText="1"/>
      <protection/>
    </xf>
    <xf numFmtId="0" fontId="0" fillId="0" borderId="20" xfId="42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center" vertical="center"/>
    </xf>
    <xf numFmtId="0" fontId="24" fillId="25" borderId="0" xfId="42" applyFont="1" applyFill="1" applyBorder="1" applyAlignment="1" applyProtection="1">
      <alignment horizontal="center" vertical="center"/>
      <protection/>
    </xf>
    <xf numFmtId="0" fontId="22" fillId="0" borderId="43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5" fillId="27" borderId="43" xfId="0" applyFont="1" applyFill="1" applyBorder="1" applyAlignment="1">
      <alignment horizontal="center" vertical="center"/>
    </xf>
    <xf numFmtId="0" fontId="25" fillId="27" borderId="46" xfId="0" applyFont="1" applyFill="1" applyBorder="1" applyAlignment="1">
      <alignment horizontal="center" vertical="center"/>
    </xf>
    <xf numFmtId="0" fontId="25" fillId="27" borderId="45" xfId="0" applyFont="1" applyFill="1" applyBorder="1" applyAlignment="1">
      <alignment horizontal="center" vertical="center"/>
    </xf>
    <xf numFmtId="0" fontId="26" fillId="0" borderId="2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5" fillId="25" borderId="43" xfId="0" applyFont="1" applyFill="1" applyBorder="1" applyAlignment="1">
      <alignment horizontal="center" vertical="center"/>
    </xf>
    <xf numFmtId="0" fontId="25" fillId="25" borderId="46" xfId="0" applyFont="1" applyFill="1" applyBorder="1" applyAlignment="1">
      <alignment horizontal="center" vertical="center"/>
    </xf>
    <xf numFmtId="0" fontId="25" fillId="25" borderId="45" xfId="0" applyFont="1" applyFill="1" applyBorder="1" applyAlignment="1">
      <alignment horizontal="center" vertical="center"/>
    </xf>
    <xf numFmtId="0" fontId="25" fillId="17" borderId="43" xfId="0" applyFont="1" applyFill="1" applyBorder="1" applyAlignment="1">
      <alignment horizontal="center" vertical="center"/>
    </xf>
    <xf numFmtId="0" fontId="25" fillId="17" borderId="46" xfId="0" applyFont="1" applyFill="1" applyBorder="1" applyAlignment="1">
      <alignment horizontal="center" vertical="center"/>
    </xf>
    <xf numFmtId="0" fontId="25" fillId="17" borderId="45" xfId="0" applyFont="1" applyFill="1" applyBorder="1" applyAlignment="1">
      <alignment horizontal="center" vertical="center"/>
    </xf>
    <xf numFmtId="0" fontId="8" fillId="0" borderId="0" xfId="42" applyFont="1" applyAlignment="1" applyProtection="1">
      <alignment horizontal="left" vertical="center"/>
      <protection/>
    </xf>
    <xf numFmtId="0" fontId="27" fillId="0" borderId="0" xfId="42" applyFont="1" applyAlignment="1" applyProtection="1">
      <alignment horizontal="right" vertical="center"/>
      <protection/>
    </xf>
    <xf numFmtId="0" fontId="8" fillId="0" borderId="34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25" xfId="0" applyFont="1" applyBorder="1" applyAlignment="1">
      <alignment horizontal="left"/>
    </xf>
    <xf numFmtId="0" fontId="19" fillId="0" borderId="20" xfId="0" applyFont="1" applyBorder="1" applyAlignment="1">
      <alignment horizontal="left"/>
    </xf>
    <xf numFmtId="0" fontId="19" fillId="0" borderId="25" xfId="0" applyFont="1" applyBorder="1" applyAlignment="1">
      <alignment horizontal="left"/>
    </xf>
    <xf numFmtId="0" fontId="0" fillId="0" borderId="22" xfId="0" applyNumberForma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center" wrapText="1"/>
    </xf>
    <xf numFmtId="49" fontId="30" fillId="0" borderId="28" xfId="0" applyNumberFormat="1" applyFont="1" applyBorder="1" applyAlignment="1">
      <alignment horizontal="center" vertical="center" wrapText="1"/>
    </xf>
    <xf numFmtId="49" fontId="30" fillId="0" borderId="35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8" fillId="0" borderId="22" xfId="0" applyNumberFormat="1" applyFont="1" applyBorder="1" applyAlignment="1">
      <alignment horizontal="center" vertical="center" wrapText="1"/>
    </xf>
    <xf numFmtId="0" fontId="8" fillId="0" borderId="35" xfId="0" applyNumberFormat="1" applyFont="1" applyBorder="1" applyAlignment="1">
      <alignment horizontal="center" vertical="center" wrapText="1"/>
    </xf>
    <xf numFmtId="0" fontId="8" fillId="0" borderId="28" xfId="0" applyNumberFormat="1" applyFont="1" applyBorder="1" applyAlignment="1">
      <alignment horizontal="center" vertical="center" wrapText="1"/>
    </xf>
    <xf numFmtId="0" fontId="3" fillId="0" borderId="0" xfId="42" applyNumberFormat="1" applyFont="1" applyFill="1" applyBorder="1" applyAlignment="1" applyProtection="1">
      <alignment horizontal="center" vertical="center" wrapText="1"/>
      <protection/>
    </xf>
    <xf numFmtId="0" fontId="7" fillId="0" borderId="31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/>
    </xf>
    <xf numFmtId="0" fontId="29" fillId="0" borderId="31" xfId="0" applyNumberFormat="1" applyFont="1" applyBorder="1" applyAlignment="1">
      <alignment horizontal="center" vertical="center" wrapText="1"/>
    </xf>
    <xf numFmtId="0" fontId="30" fillId="0" borderId="28" xfId="0" applyNumberFormat="1" applyFont="1" applyBorder="1" applyAlignment="1">
      <alignment horizontal="center" vertical="center" wrapText="1"/>
    </xf>
    <xf numFmtId="0" fontId="30" fillId="0" borderId="35" xfId="0" applyNumberFormat="1" applyFont="1" applyBorder="1" applyAlignment="1">
      <alignment horizontal="center" vertical="center" wrapText="1"/>
    </xf>
    <xf numFmtId="0" fontId="29" fillId="0" borderId="47" xfId="0" applyNumberFormat="1" applyFont="1" applyBorder="1" applyAlignment="1">
      <alignment horizontal="center" vertical="center" wrapText="1"/>
    </xf>
    <xf numFmtId="0" fontId="31" fillId="0" borderId="34" xfId="0" applyNumberFormat="1" applyFont="1" applyBorder="1" applyAlignment="1">
      <alignment horizontal="center" vertical="center" wrapText="1"/>
    </xf>
    <xf numFmtId="0" fontId="7" fillId="0" borderId="47" xfId="0" applyNumberFormat="1" applyFont="1" applyBorder="1" applyAlignment="1">
      <alignment horizontal="center" vertical="center" wrapText="1"/>
    </xf>
    <xf numFmtId="0" fontId="29" fillId="0" borderId="48" xfId="0" applyNumberFormat="1" applyFont="1" applyBorder="1" applyAlignment="1">
      <alignment horizontal="center" vertical="center" wrapText="1"/>
    </xf>
    <xf numFmtId="0" fontId="30" fillId="0" borderId="23" xfId="0" applyNumberFormat="1" applyFont="1" applyBorder="1" applyAlignment="1">
      <alignment horizontal="center" vertical="center" wrapText="1"/>
    </xf>
    <xf numFmtId="0" fontId="31" fillId="0" borderId="29" xfId="0" applyNumberFormat="1" applyFont="1" applyBorder="1" applyAlignment="1">
      <alignment horizontal="center" vertical="center" wrapText="1"/>
    </xf>
    <xf numFmtId="0" fontId="31" fillId="0" borderId="27" xfId="0" applyNumberFormat="1" applyFont="1" applyBorder="1" applyAlignment="1">
      <alignment horizontal="center" vertical="center" wrapText="1"/>
    </xf>
    <xf numFmtId="0" fontId="29" fillId="0" borderId="37" xfId="0" applyNumberFormat="1" applyFont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20" fillId="0" borderId="34" xfId="0" applyNumberFormat="1" applyFont="1" applyBorder="1" applyAlignment="1">
      <alignment horizontal="center" vertical="center" wrapText="1"/>
    </xf>
    <xf numFmtId="0" fontId="7" fillId="0" borderId="49" xfId="0" applyNumberFormat="1" applyFont="1" applyBorder="1" applyAlignment="1">
      <alignment horizontal="center" vertical="center" wrapText="1"/>
    </xf>
    <xf numFmtId="0" fontId="20" fillId="0" borderId="33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0" fillId="0" borderId="44" xfId="0" applyNumberFormat="1" applyBorder="1" applyAlignment="1">
      <alignment horizontal="center" vertical="center" wrapText="1"/>
    </xf>
    <xf numFmtId="0" fontId="0" fillId="0" borderId="39" xfId="0" applyNumberFormat="1" applyBorder="1" applyAlignment="1">
      <alignment horizontal="center" vertical="center" wrapText="1"/>
    </xf>
    <xf numFmtId="0" fontId="0" fillId="0" borderId="0" xfId="42" applyNumberFormat="1" applyFont="1" applyBorder="1" applyAlignment="1" applyProtection="1">
      <alignment horizontal="center" vertical="center" wrapText="1"/>
      <protection/>
    </xf>
    <xf numFmtId="0" fontId="0" fillId="22" borderId="40" xfId="42" applyFont="1" applyFill="1" applyBorder="1" applyAlignment="1" applyProtection="1">
      <alignment horizontal="center" vertical="center"/>
      <protection/>
    </xf>
    <xf numFmtId="0" fontId="6" fillId="22" borderId="41" xfId="42" applyFont="1" applyFill="1" applyBorder="1" applyAlignment="1" applyProtection="1">
      <alignment horizontal="center" vertical="center"/>
      <protection/>
    </xf>
    <xf numFmtId="0" fontId="6" fillId="22" borderId="42" xfId="42" applyFont="1" applyFill="1" applyBorder="1" applyAlignment="1" applyProtection="1">
      <alignment horizontal="center" vertical="center"/>
      <protection/>
    </xf>
    <xf numFmtId="0" fontId="28" fillId="0" borderId="0" xfId="42" applyFont="1" applyBorder="1" applyAlignment="1" applyProtection="1">
      <alignment horizontal="center" vertical="center"/>
      <protection/>
    </xf>
    <xf numFmtId="0" fontId="28" fillId="0" borderId="0" xfId="42" applyFont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1" name="Line 4"/>
        <xdr:cNvSpPr>
          <a:spLocks/>
        </xdr:cNvSpPr>
      </xdr:nvSpPr>
      <xdr:spPr>
        <a:xfrm>
          <a:off x="6381750" y="2628900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571500</xdr:colOff>
      <xdr:row>2</xdr:row>
      <xdr:rowOff>171450</xdr:rowOff>
    </xdr:to>
    <xdr:pic>
      <xdr:nvPicPr>
        <xdr:cNvPr id="1" name="Рисунок 2" descr="C:\Users\User\AppData\Local\Temp\Rar$DI00.684\FIAS копия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190500</xdr:rowOff>
    </xdr:from>
    <xdr:to>
      <xdr:col>15</xdr:col>
      <xdr:colOff>800100</xdr:colOff>
      <xdr:row>2</xdr:row>
      <xdr:rowOff>123825</xdr:rowOff>
    </xdr:to>
    <xdr:pic>
      <xdr:nvPicPr>
        <xdr:cNvPr id="2" name="Рисунок 4" descr="C:\Users\User\AppData\Local\Temp\Rar$DI10.943\НУР ОТАН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95875" y="190500"/>
          <a:ext cx="7524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809625</xdr:colOff>
      <xdr:row>0</xdr:row>
      <xdr:rowOff>190500</xdr:rowOff>
    </xdr:from>
    <xdr:to>
      <xdr:col>16</xdr:col>
      <xdr:colOff>333375</xdr:colOff>
      <xdr:row>2</xdr:row>
      <xdr:rowOff>152400</xdr:rowOff>
    </xdr:to>
    <xdr:pic>
      <xdr:nvPicPr>
        <xdr:cNvPr id="3" name="Рисунок 5" descr="C:\Users\User\AppData\Local\Temp\Rar$DI00.814\обл спорт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190500"/>
          <a:ext cx="790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171450</xdr:rowOff>
    </xdr:from>
    <xdr:to>
      <xdr:col>1</xdr:col>
      <xdr:colOff>1438275</xdr:colOff>
      <xdr:row>2</xdr:row>
      <xdr:rowOff>200025</xdr:rowOff>
    </xdr:to>
    <xdr:pic>
      <xdr:nvPicPr>
        <xdr:cNvPr id="4" name="Рисунок 5" descr="самбо ЭМБЛЕМА ФЕДЕРАЦИИ"/>
        <xdr:cNvPicPr preferRelativeResize="1">
          <a:picLocks noChangeAspect="1"/>
        </xdr:cNvPicPr>
      </xdr:nvPicPr>
      <xdr:blipFill>
        <a:blip r:embed="rId4"/>
        <a:srcRect l="7383" t="16471" r="7202" b="16850"/>
        <a:stretch>
          <a:fillRect/>
        </a:stretch>
      </xdr:blipFill>
      <xdr:spPr>
        <a:xfrm>
          <a:off x="809625" y="171450"/>
          <a:ext cx="8572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veta\&#1056;&#1072;&#1073;&#1086;&#1095;&#1080;&#1081;%20&#1089;&#1090;&#1086;&#1083;\&#1079;&#1072;&#1075;&#1088;&#1091;&#1079;&#1082;&#1080;\&#1050;&#1040;&#1079;&#1072;&#1093;&#1089;&#1090;&#1072;&#1085;\attachments_30-01-2012_15-30-51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of the World Cup Stage by Sambo among men and women and on combat sambo for the prize of The President of Kazakhstan N.A.Nazarbaev</v>
          </cell>
        </row>
        <row r="3">
          <cell r="A3" t="str">
            <v>January 27-30. 2012 , Uralsk, Kazakhstan</v>
          </cell>
        </row>
        <row r="8">
          <cell r="A8" t="str">
            <v>Chiaf referee</v>
          </cell>
          <cell r="G8" t="str">
            <v>B.Zhumagaliyev</v>
          </cell>
        </row>
        <row r="9">
          <cell r="G9" t="str">
            <v>/ KAZ /</v>
          </cell>
        </row>
        <row r="10">
          <cell r="A10" t="str">
            <v>Chiaf  secretary</v>
          </cell>
          <cell r="G10" t="str">
            <v>N.Tumenov</v>
          </cell>
        </row>
        <row r="11">
          <cell r="G11" t="str">
            <v>/ KAZ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F96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8.7109375" style="0" customWidth="1"/>
    <col min="4" max="4" width="17.00390625" style="0" customWidth="1"/>
    <col min="5" max="5" width="15.140625" style="0" customWidth="1"/>
    <col min="6" max="6" width="24.57421875" style="0" customWidth="1"/>
  </cols>
  <sheetData>
    <row r="1" spans="1:5" ht="12.75">
      <c r="A1" s="103"/>
      <c r="B1" s="103"/>
      <c r="C1" s="103"/>
      <c r="D1" s="103"/>
      <c r="E1" s="103"/>
    </row>
    <row r="2" spans="1:6" ht="42.75" customHeight="1">
      <c r="A2" s="104" t="s">
        <v>45</v>
      </c>
      <c r="B2" s="104"/>
      <c r="C2" s="104"/>
      <c r="D2" s="104"/>
      <c r="E2" s="104"/>
      <c r="F2" s="104"/>
    </row>
    <row r="3" spans="1:6" ht="40.5" customHeight="1">
      <c r="A3" s="106" t="str">
        <f>'[1]реквизиты'!$A$2</f>
        <v>of the World Cup Stage by Sambo among men and women and on combat sambo for the prize of The President of Kazakhstan N.A.Nazarbaev</v>
      </c>
      <c r="B3" s="106"/>
      <c r="C3" s="106"/>
      <c r="D3" s="106"/>
      <c r="E3" s="106"/>
      <c r="F3" s="106"/>
    </row>
    <row r="4" spans="1:6" ht="23.25" customHeight="1" thickBot="1">
      <c r="A4" s="105" t="s">
        <v>78</v>
      </c>
      <c r="B4" s="105"/>
      <c r="C4" s="105"/>
      <c r="D4" s="105"/>
      <c r="E4" s="105"/>
      <c r="F4" s="105"/>
    </row>
    <row r="5" spans="1:6" ht="12.75" customHeight="1">
      <c r="A5" s="98" t="s">
        <v>41</v>
      </c>
      <c r="B5" s="100" t="s">
        <v>36</v>
      </c>
      <c r="C5" s="98" t="s">
        <v>37</v>
      </c>
      <c r="D5" s="98" t="s">
        <v>38</v>
      </c>
      <c r="E5" s="98" t="s">
        <v>39</v>
      </c>
      <c r="F5" s="98" t="s">
        <v>40</v>
      </c>
    </row>
    <row r="6" spans="1:6" ht="12.75" customHeight="1" thickBot="1">
      <c r="A6" s="99" t="s">
        <v>41</v>
      </c>
      <c r="B6" s="101"/>
      <c r="C6" s="99" t="s">
        <v>37</v>
      </c>
      <c r="D6" s="99" t="s">
        <v>38</v>
      </c>
      <c r="E6" s="99" t="s">
        <v>39</v>
      </c>
      <c r="F6" s="99" t="s">
        <v>40</v>
      </c>
    </row>
    <row r="7" spans="1:6" ht="12.75" customHeight="1">
      <c r="A7" s="91" t="s">
        <v>2</v>
      </c>
      <c r="B7" s="102">
        <v>1</v>
      </c>
      <c r="C7" s="89" t="s">
        <v>63</v>
      </c>
      <c r="D7" s="88">
        <v>1991</v>
      </c>
      <c r="E7" s="88" t="s">
        <v>64</v>
      </c>
      <c r="F7" s="87"/>
    </row>
    <row r="8" spans="1:6" ht="12.75" customHeight="1">
      <c r="A8" s="91"/>
      <c r="B8" s="95"/>
      <c r="C8" s="89"/>
      <c r="D8" s="88"/>
      <c r="E8" s="88"/>
      <c r="F8" s="87"/>
    </row>
    <row r="9" spans="1:6" ht="12.75" customHeight="1">
      <c r="A9" s="91" t="s">
        <v>4</v>
      </c>
      <c r="B9" s="94">
        <v>2</v>
      </c>
      <c r="C9" s="96" t="s">
        <v>65</v>
      </c>
      <c r="D9" s="88">
        <v>1990</v>
      </c>
      <c r="E9" s="88" t="s">
        <v>64</v>
      </c>
      <c r="F9" s="87"/>
    </row>
    <row r="10" spans="1:6" ht="12.75" customHeight="1">
      <c r="A10" s="91"/>
      <c r="B10" s="95"/>
      <c r="C10" s="96"/>
      <c r="D10" s="88"/>
      <c r="E10" s="88"/>
      <c r="F10" s="87"/>
    </row>
    <row r="11" spans="1:6" ht="12.75" customHeight="1">
      <c r="A11" s="91" t="s">
        <v>6</v>
      </c>
      <c r="B11" s="94">
        <v>10</v>
      </c>
      <c r="C11" s="89" t="s">
        <v>66</v>
      </c>
      <c r="D11" s="88">
        <v>1992</v>
      </c>
      <c r="E11" s="88" t="s">
        <v>67</v>
      </c>
      <c r="F11" s="87"/>
    </row>
    <row r="12" spans="1:6" ht="15" customHeight="1">
      <c r="A12" s="91"/>
      <c r="B12" s="95"/>
      <c r="C12" s="89"/>
      <c r="D12" s="88"/>
      <c r="E12" s="88"/>
      <c r="F12" s="87"/>
    </row>
    <row r="13" spans="1:6" ht="12.75" customHeight="1">
      <c r="A13" s="91" t="s">
        <v>8</v>
      </c>
      <c r="B13" s="94">
        <v>9</v>
      </c>
      <c r="C13" s="89" t="s">
        <v>68</v>
      </c>
      <c r="D13" s="88">
        <v>1986</v>
      </c>
      <c r="E13" s="88" t="s">
        <v>67</v>
      </c>
      <c r="F13" s="87"/>
    </row>
    <row r="14" spans="1:6" ht="15" customHeight="1">
      <c r="A14" s="91"/>
      <c r="B14" s="95"/>
      <c r="C14" s="89"/>
      <c r="D14" s="88"/>
      <c r="E14" s="88"/>
      <c r="F14" s="87"/>
    </row>
    <row r="15" spans="1:6" ht="15" customHeight="1">
      <c r="A15" s="91" t="s">
        <v>10</v>
      </c>
      <c r="B15" s="94">
        <v>15</v>
      </c>
      <c r="C15" s="89" t="s">
        <v>69</v>
      </c>
      <c r="D15" s="88">
        <v>1983</v>
      </c>
      <c r="E15" s="88" t="s">
        <v>67</v>
      </c>
      <c r="F15" s="87"/>
    </row>
    <row r="16" spans="1:6" ht="15.75" customHeight="1">
      <c r="A16" s="91"/>
      <c r="B16" s="95"/>
      <c r="C16" s="89"/>
      <c r="D16" s="88"/>
      <c r="E16" s="88"/>
      <c r="F16" s="87"/>
    </row>
    <row r="17" spans="1:6" ht="12.75" customHeight="1">
      <c r="A17" s="91" t="s">
        <v>12</v>
      </c>
      <c r="B17" s="94">
        <v>13</v>
      </c>
      <c r="C17" s="89" t="s">
        <v>70</v>
      </c>
      <c r="D17" s="88">
        <v>1989</v>
      </c>
      <c r="E17" s="88" t="s">
        <v>67</v>
      </c>
      <c r="F17" s="87"/>
    </row>
    <row r="18" spans="1:6" ht="15" customHeight="1">
      <c r="A18" s="91"/>
      <c r="B18" s="95"/>
      <c r="C18" s="89"/>
      <c r="D18" s="88"/>
      <c r="E18" s="88"/>
      <c r="F18" s="87"/>
    </row>
    <row r="19" spans="1:6" ht="12.75" customHeight="1">
      <c r="A19" s="91" t="s">
        <v>13</v>
      </c>
      <c r="B19" s="94">
        <v>14</v>
      </c>
      <c r="C19" s="89" t="s">
        <v>71</v>
      </c>
      <c r="D19" s="88">
        <v>1987</v>
      </c>
      <c r="E19" s="88" t="s">
        <v>67</v>
      </c>
      <c r="F19" s="87"/>
    </row>
    <row r="20" spans="1:6" ht="15" customHeight="1">
      <c r="A20" s="91"/>
      <c r="B20" s="95"/>
      <c r="C20" s="89"/>
      <c r="D20" s="88"/>
      <c r="E20" s="88"/>
      <c r="F20" s="87"/>
    </row>
    <row r="21" spans="1:6" ht="12.75" customHeight="1">
      <c r="A21" s="91" t="s">
        <v>14</v>
      </c>
      <c r="B21" s="94">
        <v>11</v>
      </c>
      <c r="C21" s="89" t="s">
        <v>72</v>
      </c>
      <c r="D21" s="88">
        <v>1985</v>
      </c>
      <c r="E21" s="88" t="s">
        <v>67</v>
      </c>
      <c r="F21" s="87"/>
    </row>
    <row r="22" spans="1:6" ht="15" customHeight="1">
      <c r="A22" s="91"/>
      <c r="B22" s="95"/>
      <c r="C22" s="89"/>
      <c r="D22" s="88"/>
      <c r="E22" s="88"/>
      <c r="F22" s="87"/>
    </row>
    <row r="23" spans="1:6" ht="12.75" customHeight="1">
      <c r="A23" s="91" t="s">
        <v>15</v>
      </c>
      <c r="B23" s="94">
        <v>12</v>
      </c>
      <c r="C23" s="89" t="s">
        <v>80</v>
      </c>
      <c r="D23" s="88">
        <v>1992</v>
      </c>
      <c r="E23" s="88" t="s">
        <v>67</v>
      </c>
      <c r="F23" s="87"/>
    </row>
    <row r="24" spans="1:6" ht="15" customHeight="1">
      <c r="A24" s="91"/>
      <c r="B24" s="95"/>
      <c r="C24" s="89"/>
      <c r="D24" s="88"/>
      <c r="E24" s="88"/>
      <c r="F24" s="87"/>
    </row>
    <row r="25" spans="1:6" ht="12.75" customHeight="1">
      <c r="A25" s="91" t="s">
        <v>16</v>
      </c>
      <c r="B25" s="94">
        <v>3</v>
      </c>
      <c r="C25" s="89" t="s">
        <v>73</v>
      </c>
      <c r="D25" s="88">
        <v>1982</v>
      </c>
      <c r="E25" s="88" t="s">
        <v>74</v>
      </c>
      <c r="F25" s="87"/>
    </row>
    <row r="26" spans="1:6" ht="15" customHeight="1">
      <c r="A26" s="91"/>
      <c r="B26" s="95"/>
      <c r="C26" s="89"/>
      <c r="D26" s="88"/>
      <c r="E26" s="88"/>
      <c r="F26" s="87"/>
    </row>
    <row r="27" spans="1:6" ht="12.75" customHeight="1">
      <c r="A27" s="91" t="s">
        <v>17</v>
      </c>
      <c r="B27" s="94">
        <v>4</v>
      </c>
      <c r="C27" s="89" t="s">
        <v>75</v>
      </c>
      <c r="D27" s="88">
        <v>1989</v>
      </c>
      <c r="E27" s="88" t="s">
        <v>74</v>
      </c>
      <c r="F27" s="87"/>
    </row>
    <row r="28" spans="1:6" ht="15" customHeight="1">
      <c r="A28" s="91"/>
      <c r="B28" s="95"/>
      <c r="C28" s="89"/>
      <c r="D28" s="88"/>
      <c r="E28" s="88"/>
      <c r="F28" s="87"/>
    </row>
    <row r="29" spans="1:6" ht="12.75" customHeight="1">
      <c r="A29" s="91" t="s">
        <v>18</v>
      </c>
      <c r="B29" s="94">
        <v>16</v>
      </c>
      <c r="C29" s="89" t="s">
        <v>76</v>
      </c>
      <c r="D29" s="88">
        <v>1984</v>
      </c>
      <c r="E29" s="88" t="s">
        <v>77</v>
      </c>
      <c r="F29" s="87"/>
    </row>
    <row r="30" spans="1:6" ht="15" customHeight="1">
      <c r="A30" s="91"/>
      <c r="B30" s="95"/>
      <c r="C30" s="89"/>
      <c r="D30" s="88"/>
      <c r="E30" s="88"/>
      <c r="F30" s="87"/>
    </row>
    <row r="31" spans="1:6" ht="12.75" customHeight="1">
      <c r="A31" s="91" t="s">
        <v>19</v>
      </c>
      <c r="B31" s="92">
        <v>17</v>
      </c>
      <c r="C31" s="89" t="s">
        <v>81</v>
      </c>
      <c r="D31" s="88">
        <v>1986</v>
      </c>
      <c r="E31" s="88" t="s">
        <v>79</v>
      </c>
      <c r="F31" s="87"/>
    </row>
    <row r="32" spans="1:6" ht="15" customHeight="1">
      <c r="A32" s="91"/>
      <c r="B32" s="92"/>
      <c r="C32" s="89"/>
      <c r="D32" s="88"/>
      <c r="E32" s="88"/>
      <c r="F32" s="87"/>
    </row>
    <row r="33" spans="1:6" ht="15.75" customHeight="1">
      <c r="A33" s="91" t="s">
        <v>20</v>
      </c>
      <c r="B33" s="92">
        <v>5</v>
      </c>
      <c r="C33" s="93" t="s">
        <v>82</v>
      </c>
      <c r="D33" s="90" t="s">
        <v>83</v>
      </c>
      <c r="E33" s="90" t="s">
        <v>84</v>
      </c>
      <c r="F33" s="87"/>
    </row>
    <row r="34" spans="1:6" ht="15" customHeight="1">
      <c r="A34" s="91"/>
      <c r="B34" s="92"/>
      <c r="C34" s="93"/>
      <c r="D34" s="91"/>
      <c r="E34" s="91"/>
      <c r="F34" s="87"/>
    </row>
    <row r="35" spans="1:6" ht="12.75" customHeight="1">
      <c r="A35" s="91" t="s">
        <v>21</v>
      </c>
      <c r="B35" s="92">
        <v>7</v>
      </c>
      <c r="C35" s="93" t="s">
        <v>85</v>
      </c>
      <c r="D35" s="90" t="s">
        <v>86</v>
      </c>
      <c r="E35" s="90" t="s">
        <v>84</v>
      </c>
      <c r="F35" s="87"/>
    </row>
    <row r="36" spans="1:6" ht="15" customHeight="1">
      <c r="A36" s="91"/>
      <c r="B36" s="92"/>
      <c r="C36" s="93"/>
      <c r="D36" s="91"/>
      <c r="E36" s="91"/>
      <c r="F36" s="87"/>
    </row>
    <row r="37" spans="1:6" ht="12.75" customHeight="1">
      <c r="A37" s="91" t="s">
        <v>22</v>
      </c>
      <c r="B37" s="92">
        <v>6</v>
      </c>
      <c r="C37" s="93" t="s">
        <v>87</v>
      </c>
      <c r="D37" s="90" t="s">
        <v>88</v>
      </c>
      <c r="E37" s="90" t="s">
        <v>84</v>
      </c>
      <c r="F37" s="87"/>
    </row>
    <row r="38" spans="1:6" ht="15" customHeight="1">
      <c r="A38" s="91"/>
      <c r="B38" s="92"/>
      <c r="C38" s="93"/>
      <c r="D38" s="91"/>
      <c r="E38" s="91"/>
      <c r="F38" s="87"/>
    </row>
    <row r="39" spans="1:6" ht="12.75" customHeight="1">
      <c r="A39" s="91" t="s">
        <v>23</v>
      </c>
      <c r="B39" s="92">
        <v>8</v>
      </c>
      <c r="C39" s="93" t="s">
        <v>89</v>
      </c>
      <c r="D39" s="90" t="s">
        <v>90</v>
      </c>
      <c r="E39" s="90" t="s">
        <v>84</v>
      </c>
      <c r="F39" s="87"/>
    </row>
    <row r="40" spans="1:6" ht="15" customHeight="1">
      <c r="A40" s="91"/>
      <c r="B40" s="92"/>
      <c r="C40" s="93"/>
      <c r="D40" s="91"/>
      <c r="E40" s="91"/>
      <c r="F40" s="87"/>
    </row>
    <row r="41" spans="1:6" ht="15.75" customHeight="1">
      <c r="A41" s="91" t="s">
        <v>24</v>
      </c>
      <c r="B41" s="92">
        <v>18</v>
      </c>
      <c r="C41" s="93" t="s">
        <v>91</v>
      </c>
      <c r="D41" s="91" t="s">
        <v>92</v>
      </c>
      <c r="E41" s="91" t="s">
        <v>93</v>
      </c>
      <c r="F41" s="87"/>
    </row>
    <row r="42" spans="1:6" ht="12.75" customHeight="1">
      <c r="A42" s="91"/>
      <c r="B42" s="92"/>
      <c r="C42" s="93"/>
      <c r="D42" s="91"/>
      <c r="E42" s="91"/>
      <c r="F42" s="87"/>
    </row>
    <row r="43" spans="1:6" ht="12.75" customHeight="1">
      <c r="A43" s="91" t="s">
        <v>3</v>
      </c>
      <c r="B43" s="92"/>
      <c r="C43" s="97"/>
      <c r="D43" s="91"/>
      <c r="E43" s="91"/>
      <c r="F43" s="87"/>
    </row>
    <row r="44" spans="1:6" ht="12.75" customHeight="1">
      <c r="A44" s="91"/>
      <c r="B44" s="92"/>
      <c r="C44" s="97"/>
      <c r="D44" s="91"/>
      <c r="E44" s="91"/>
      <c r="F44" s="87"/>
    </row>
    <row r="45" spans="1:6" ht="12.75" customHeight="1">
      <c r="A45" s="91" t="s">
        <v>25</v>
      </c>
      <c r="B45" s="92"/>
      <c r="C45" s="97"/>
      <c r="D45" s="91"/>
      <c r="E45" s="91"/>
      <c r="F45" s="87"/>
    </row>
    <row r="46" spans="1:6" ht="12.75" customHeight="1">
      <c r="A46" s="91"/>
      <c r="B46" s="92"/>
      <c r="C46" s="97"/>
      <c r="D46" s="91"/>
      <c r="E46" s="91"/>
      <c r="F46" s="87"/>
    </row>
    <row r="47" spans="1:6" ht="12.75" customHeight="1">
      <c r="A47" s="91" t="s">
        <v>5</v>
      </c>
      <c r="B47" s="92"/>
      <c r="C47" s="97"/>
      <c r="D47" s="91"/>
      <c r="E47" s="91"/>
      <c r="F47" s="87"/>
    </row>
    <row r="48" spans="1:6" ht="12.75" customHeight="1">
      <c r="A48" s="91"/>
      <c r="B48" s="92"/>
      <c r="C48" s="97"/>
      <c r="D48" s="91"/>
      <c r="E48" s="91"/>
      <c r="F48" s="87"/>
    </row>
    <row r="49" spans="1:6" ht="12.75" customHeight="1">
      <c r="A49" s="91" t="s">
        <v>26</v>
      </c>
      <c r="B49" s="92"/>
      <c r="C49" s="97"/>
      <c r="D49" s="91"/>
      <c r="E49" s="91"/>
      <c r="F49" s="87"/>
    </row>
    <row r="50" spans="1:6" ht="12.75" customHeight="1">
      <c r="A50" s="91"/>
      <c r="B50" s="92"/>
      <c r="C50" s="97"/>
      <c r="D50" s="91"/>
      <c r="E50" s="91"/>
      <c r="F50" s="87"/>
    </row>
    <row r="51" spans="1:6" ht="12.75" customHeight="1">
      <c r="A51" s="91" t="s">
        <v>27</v>
      </c>
      <c r="B51" s="92"/>
      <c r="C51" s="97"/>
      <c r="D51" s="91"/>
      <c r="E51" s="91"/>
      <c r="F51" s="87"/>
    </row>
    <row r="52" spans="1:6" ht="12.75" customHeight="1">
      <c r="A52" s="91"/>
      <c r="B52" s="92"/>
      <c r="C52" s="97"/>
      <c r="D52" s="91"/>
      <c r="E52" s="91"/>
      <c r="F52" s="87"/>
    </row>
    <row r="53" spans="1:6" ht="12.75" customHeight="1">
      <c r="A53" s="91" t="s">
        <v>28</v>
      </c>
      <c r="B53" s="92"/>
      <c r="C53" s="97"/>
      <c r="D53" s="91"/>
      <c r="E53" s="91"/>
      <c r="F53" s="87"/>
    </row>
    <row r="54" spans="1:6" ht="12.75" customHeight="1">
      <c r="A54" s="91"/>
      <c r="B54" s="92"/>
      <c r="C54" s="97"/>
      <c r="D54" s="91"/>
      <c r="E54" s="91"/>
      <c r="F54" s="87"/>
    </row>
    <row r="55" spans="1:6" ht="12.75" customHeight="1">
      <c r="A55" s="91" t="s">
        <v>7</v>
      </c>
      <c r="B55" s="92"/>
      <c r="C55" s="97"/>
      <c r="D55" s="91"/>
      <c r="E55" s="91"/>
      <c r="F55" s="87"/>
    </row>
    <row r="56" spans="1:6" ht="12.75" customHeight="1">
      <c r="A56" s="91"/>
      <c r="B56" s="92"/>
      <c r="C56" s="97"/>
      <c r="D56" s="91"/>
      <c r="E56" s="91"/>
      <c r="F56" s="87"/>
    </row>
    <row r="57" spans="1:6" ht="12.75" customHeight="1">
      <c r="A57" s="91" t="s">
        <v>29</v>
      </c>
      <c r="B57" s="92"/>
      <c r="C57" s="97"/>
      <c r="D57" s="91"/>
      <c r="E57" s="91"/>
      <c r="F57" s="87"/>
    </row>
    <row r="58" spans="1:6" ht="12.75" customHeight="1">
      <c r="A58" s="91"/>
      <c r="B58" s="92"/>
      <c r="C58" s="97"/>
      <c r="D58" s="91"/>
      <c r="E58" s="91"/>
      <c r="F58" s="87"/>
    </row>
    <row r="59" spans="1:6" ht="12.75" customHeight="1">
      <c r="A59" s="91" t="s">
        <v>9</v>
      </c>
      <c r="B59" s="92"/>
      <c r="C59" s="97"/>
      <c r="D59" s="91"/>
      <c r="E59" s="91"/>
      <c r="F59" s="87"/>
    </row>
    <row r="60" spans="1:6" ht="12.75" customHeight="1">
      <c r="A60" s="91"/>
      <c r="B60" s="92"/>
      <c r="C60" s="97"/>
      <c r="D60" s="91"/>
      <c r="E60" s="91"/>
      <c r="F60" s="87"/>
    </row>
    <row r="61" spans="1:6" ht="12.75" customHeight="1">
      <c r="A61" s="91" t="s">
        <v>11</v>
      </c>
      <c r="B61" s="92"/>
      <c r="C61" s="97"/>
      <c r="D61" s="91"/>
      <c r="E61" s="91"/>
      <c r="F61" s="87"/>
    </row>
    <row r="62" spans="1:6" ht="12.75" customHeight="1">
      <c r="A62" s="91"/>
      <c r="B62" s="92"/>
      <c r="C62" s="97"/>
      <c r="D62" s="91"/>
      <c r="E62" s="91"/>
      <c r="F62" s="87"/>
    </row>
    <row r="63" spans="1:6" ht="12.75" customHeight="1">
      <c r="A63" s="91" t="s">
        <v>30</v>
      </c>
      <c r="B63" s="92"/>
      <c r="C63" s="97"/>
      <c r="D63" s="91"/>
      <c r="E63" s="91"/>
      <c r="F63" s="87"/>
    </row>
    <row r="64" spans="1:6" ht="12.75" customHeight="1">
      <c r="A64" s="91"/>
      <c r="B64" s="92"/>
      <c r="C64" s="97"/>
      <c r="D64" s="91"/>
      <c r="E64" s="91"/>
      <c r="F64" s="87"/>
    </row>
    <row r="65" spans="1:6" ht="12.75" customHeight="1">
      <c r="A65" s="91" t="s">
        <v>31</v>
      </c>
      <c r="B65" s="92"/>
      <c r="C65" s="97"/>
      <c r="D65" s="91"/>
      <c r="E65" s="91"/>
      <c r="F65" s="87"/>
    </row>
    <row r="66" spans="1:6" ht="12.75" customHeight="1">
      <c r="A66" s="91"/>
      <c r="B66" s="92"/>
      <c r="C66" s="97"/>
      <c r="D66" s="91"/>
      <c r="E66" s="91"/>
      <c r="F66" s="87"/>
    </row>
    <row r="67" spans="1:6" ht="12.75" customHeight="1">
      <c r="A67" s="91" t="s">
        <v>32</v>
      </c>
      <c r="B67" s="92"/>
      <c r="C67" s="97"/>
      <c r="D67" s="91"/>
      <c r="E67" s="91"/>
      <c r="F67" s="87"/>
    </row>
    <row r="68" spans="1:6" ht="12.75" customHeight="1">
      <c r="A68" s="91"/>
      <c r="B68" s="92"/>
      <c r="C68" s="97"/>
      <c r="D68" s="91"/>
      <c r="E68" s="91"/>
      <c r="F68" s="87"/>
    </row>
    <row r="69" spans="1:6" ht="12.75" customHeight="1">
      <c r="A69" s="91" t="s">
        <v>33</v>
      </c>
      <c r="B69" s="92"/>
      <c r="C69" s="97"/>
      <c r="D69" s="91"/>
      <c r="E69" s="91"/>
      <c r="F69" s="87"/>
    </row>
    <row r="70" spans="1:6" ht="12.75" customHeight="1">
      <c r="A70" s="91"/>
      <c r="B70" s="92"/>
      <c r="C70" s="97"/>
      <c r="D70" s="91"/>
      <c r="E70" s="91"/>
      <c r="F70" s="87"/>
    </row>
    <row r="71" ht="12.75">
      <c r="E71" s="48"/>
    </row>
    <row r="72" ht="12.75">
      <c r="E72" s="48"/>
    </row>
    <row r="73" ht="12.75">
      <c r="E73" s="48"/>
    </row>
    <row r="74" ht="12.75">
      <c r="E74" s="48"/>
    </row>
    <row r="75" ht="12.75">
      <c r="E75" s="48"/>
    </row>
    <row r="76" ht="12.75">
      <c r="E76" s="48"/>
    </row>
    <row r="77" ht="12.75">
      <c r="E77" s="48"/>
    </row>
    <row r="78" ht="12.75">
      <c r="E78" s="48"/>
    </row>
    <row r="79" ht="12.75">
      <c r="E79" s="48"/>
    </row>
    <row r="80" ht="12.75">
      <c r="E80" s="48"/>
    </row>
    <row r="81" ht="12.75">
      <c r="E81" s="48"/>
    </row>
    <row r="82" ht="12.75">
      <c r="E82" s="48"/>
    </row>
    <row r="83" ht="12.75">
      <c r="E83" s="48"/>
    </row>
    <row r="84" ht="12.75">
      <c r="E84" s="48"/>
    </row>
    <row r="85" ht="12.75">
      <c r="E85" s="48"/>
    </row>
    <row r="86" ht="12.75">
      <c r="E86" s="48"/>
    </row>
    <row r="87" ht="12.75">
      <c r="E87" s="48"/>
    </row>
    <row r="88" ht="12.75">
      <c r="E88" s="48"/>
    </row>
    <row r="89" ht="12.75">
      <c r="E89" s="48"/>
    </row>
    <row r="90" ht="12.75">
      <c r="E90" s="48"/>
    </row>
    <row r="91" ht="12.75">
      <c r="E91" s="48"/>
    </row>
    <row r="92" ht="12.75">
      <c r="E92" s="48"/>
    </row>
    <row r="93" ht="12.75">
      <c r="E93" s="48"/>
    </row>
    <row r="94" ht="12.75">
      <c r="E94" s="48"/>
    </row>
    <row r="95" ht="12.75">
      <c r="E95" s="48"/>
    </row>
    <row r="96" ht="12.75">
      <c r="E96" s="48"/>
    </row>
  </sheetData>
  <sheetProtection/>
  <mergeCells count="202">
    <mergeCell ref="F19:F20"/>
    <mergeCell ref="F21:F22"/>
    <mergeCell ref="A1:E1"/>
    <mergeCell ref="A2:F2"/>
    <mergeCell ref="A4:F4"/>
    <mergeCell ref="A3:F3"/>
    <mergeCell ref="F5:F6"/>
    <mergeCell ref="F7:F8"/>
    <mergeCell ref="F9:F10"/>
    <mergeCell ref="F11:F12"/>
    <mergeCell ref="A5:A6"/>
    <mergeCell ref="F15:F16"/>
    <mergeCell ref="F17:F18"/>
    <mergeCell ref="B5:B6"/>
    <mergeCell ref="C5:C6"/>
    <mergeCell ref="D5:D6"/>
    <mergeCell ref="E5:E6"/>
    <mergeCell ref="E7:E8"/>
    <mergeCell ref="A7:A8"/>
    <mergeCell ref="B7:B8"/>
    <mergeCell ref="C7:C8"/>
    <mergeCell ref="D7:D8"/>
    <mergeCell ref="E9:E10"/>
    <mergeCell ref="D9:D10"/>
    <mergeCell ref="F69:F70"/>
    <mergeCell ref="F33:F34"/>
    <mergeCell ref="E65:E66"/>
    <mergeCell ref="F63:F64"/>
    <mergeCell ref="F65:F66"/>
    <mergeCell ref="E63:E64"/>
    <mergeCell ref="E57:E58"/>
    <mergeCell ref="F55:F56"/>
    <mergeCell ref="F57:F58"/>
    <mergeCell ref="F61:F62"/>
    <mergeCell ref="E55:E56"/>
    <mergeCell ref="E61:E62"/>
    <mergeCell ref="F67:F68"/>
    <mergeCell ref="F47:F48"/>
    <mergeCell ref="F49:F50"/>
    <mergeCell ref="E51:E52"/>
    <mergeCell ref="E59:E60"/>
    <mergeCell ref="F59:F60"/>
    <mergeCell ref="F51:F52"/>
    <mergeCell ref="F53:F54"/>
    <mergeCell ref="E41:E42"/>
    <mergeCell ref="F41:F42"/>
    <mergeCell ref="F43:F44"/>
    <mergeCell ref="F45:F46"/>
    <mergeCell ref="E47:E48"/>
    <mergeCell ref="E43:E44"/>
    <mergeCell ref="E45:E46"/>
    <mergeCell ref="E49:E50"/>
    <mergeCell ref="A61:A62"/>
    <mergeCell ref="B61:B62"/>
    <mergeCell ref="E67:E68"/>
    <mergeCell ref="E53:E54"/>
    <mergeCell ref="A69:A70"/>
    <mergeCell ref="B69:B70"/>
    <mergeCell ref="C69:C70"/>
    <mergeCell ref="D69:D70"/>
    <mergeCell ref="C65:C66"/>
    <mergeCell ref="D65:D66"/>
    <mergeCell ref="E39:E40"/>
    <mergeCell ref="C67:C68"/>
    <mergeCell ref="D67:D68"/>
    <mergeCell ref="B67:B68"/>
    <mergeCell ref="A63:A64"/>
    <mergeCell ref="B63:B64"/>
    <mergeCell ref="A65:A66"/>
    <mergeCell ref="B65:B66"/>
    <mergeCell ref="E69:E70"/>
    <mergeCell ref="A59:A60"/>
    <mergeCell ref="B59:B60"/>
    <mergeCell ref="C59:C60"/>
    <mergeCell ref="D59:D60"/>
    <mergeCell ref="C63:C64"/>
    <mergeCell ref="D63:D64"/>
    <mergeCell ref="C61:C62"/>
    <mergeCell ref="D61:D62"/>
    <mergeCell ref="A67:A68"/>
    <mergeCell ref="C57:C58"/>
    <mergeCell ref="D57:D58"/>
    <mergeCell ref="C55:C56"/>
    <mergeCell ref="D55:D56"/>
    <mergeCell ref="A57:A58"/>
    <mergeCell ref="B57:B58"/>
    <mergeCell ref="A55:A56"/>
    <mergeCell ref="B55:B56"/>
    <mergeCell ref="C53:C54"/>
    <mergeCell ref="D53:D54"/>
    <mergeCell ref="A51:A52"/>
    <mergeCell ref="B51:B52"/>
    <mergeCell ref="C51:C52"/>
    <mergeCell ref="D51:D52"/>
    <mergeCell ref="A53:A54"/>
    <mergeCell ref="B53:B54"/>
    <mergeCell ref="A49:A50"/>
    <mergeCell ref="B49:B50"/>
    <mergeCell ref="C49:C50"/>
    <mergeCell ref="D49:D50"/>
    <mergeCell ref="A47:A48"/>
    <mergeCell ref="B47:B48"/>
    <mergeCell ref="C47:C48"/>
    <mergeCell ref="D47:D48"/>
    <mergeCell ref="A45:A46"/>
    <mergeCell ref="B45:B46"/>
    <mergeCell ref="C45:C46"/>
    <mergeCell ref="D45:D46"/>
    <mergeCell ref="A43:A44"/>
    <mergeCell ref="B43:B44"/>
    <mergeCell ref="C43:C44"/>
    <mergeCell ref="D43:D44"/>
    <mergeCell ref="A35:A36"/>
    <mergeCell ref="A37:A38"/>
    <mergeCell ref="A39:A40"/>
    <mergeCell ref="A41:A42"/>
    <mergeCell ref="B35:B36"/>
    <mergeCell ref="B37:B38"/>
    <mergeCell ref="B39:B40"/>
    <mergeCell ref="B41:B42"/>
    <mergeCell ref="C41:C42"/>
    <mergeCell ref="D41:D42"/>
    <mergeCell ref="C39:C40"/>
    <mergeCell ref="D39:D40"/>
    <mergeCell ref="F39:F40"/>
    <mergeCell ref="C37:C38"/>
    <mergeCell ref="D37:D38"/>
    <mergeCell ref="E37:E38"/>
    <mergeCell ref="F37:F38"/>
    <mergeCell ref="C35:C36"/>
    <mergeCell ref="D35:D36"/>
    <mergeCell ref="E35:E36"/>
    <mergeCell ref="F35:F36"/>
    <mergeCell ref="F13:F14"/>
    <mergeCell ref="A13:A14"/>
    <mergeCell ref="B13:B14"/>
    <mergeCell ref="C13:C14"/>
    <mergeCell ref="D13:D14"/>
    <mergeCell ref="D15:D16"/>
    <mergeCell ref="A9:A10"/>
    <mergeCell ref="B9:B10"/>
    <mergeCell ref="C9:C10"/>
    <mergeCell ref="B11:B12"/>
    <mergeCell ref="C11:C12"/>
    <mergeCell ref="D17:D18"/>
    <mergeCell ref="E17:E18"/>
    <mergeCell ref="E13:E14"/>
    <mergeCell ref="A11:A12"/>
    <mergeCell ref="E15:E16"/>
    <mergeCell ref="D11:D12"/>
    <mergeCell ref="E11:E12"/>
    <mergeCell ref="A15:A16"/>
    <mergeCell ref="B15:B16"/>
    <mergeCell ref="C15:C16"/>
    <mergeCell ref="C21:C22"/>
    <mergeCell ref="D21:D22"/>
    <mergeCell ref="E19:E20"/>
    <mergeCell ref="A17:A18"/>
    <mergeCell ref="B17:B18"/>
    <mergeCell ref="A19:A20"/>
    <mergeCell ref="B19:B20"/>
    <mergeCell ref="C19:C20"/>
    <mergeCell ref="D19:D20"/>
    <mergeCell ref="C17:C18"/>
    <mergeCell ref="A23:A24"/>
    <mergeCell ref="B23:B24"/>
    <mergeCell ref="A21:A22"/>
    <mergeCell ref="B21:B22"/>
    <mergeCell ref="F23:F24"/>
    <mergeCell ref="F25:F26"/>
    <mergeCell ref="E23:E24"/>
    <mergeCell ref="E25:E26"/>
    <mergeCell ref="A31:A32"/>
    <mergeCell ref="B31:B32"/>
    <mergeCell ref="A25:A26"/>
    <mergeCell ref="B25:B26"/>
    <mergeCell ref="C23:C24"/>
    <mergeCell ref="D23:D24"/>
    <mergeCell ref="E21:E22"/>
    <mergeCell ref="A33:A34"/>
    <mergeCell ref="B33:B34"/>
    <mergeCell ref="C33:C34"/>
    <mergeCell ref="A27:A28"/>
    <mergeCell ref="B27:B28"/>
    <mergeCell ref="A29:A30"/>
    <mergeCell ref="B29:B30"/>
    <mergeCell ref="C25:C26"/>
    <mergeCell ref="D25:D26"/>
    <mergeCell ref="E33:E34"/>
    <mergeCell ref="D33:D34"/>
    <mergeCell ref="C31:C32"/>
    <mergeCell ref="C29:C30"/>
    <mergeCell ref="D29:D30"/>
    <mergeCell ref="F31:F32"/>
    <mergeCell ref="E27:E28"/>
    <mergeCell ref="C27:C28"/>
    <mergeCell ref="D27:D28"/>
    <mergeCell ref="D31:D32"/>
    <mergeCell ref="E31:E32"/>
    <mergeCell ref="F27:F28"/>
    <mergeCell ref="F29:F30"/>
    <mergeCell ref="E29:E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6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6.28125" style="0" customWidth="1"/>
    <col min="10" max="10" width="30.00390625" style="0" customWidth="1"/>
  </cols>
  <sheetData>
    <row r="1" spans="1:8" ht="29.25" customHeight="1" thickBot="1">
      <c r="A1" s="130" t="s">
        <v>44</v>
      </c>
      <c r="B1" s="130"/>
      <c r="C1" s="130"/>
      <c r="D1" s="46"/>
      <c r="F1" s="117" t="str">
        <f>HYPERLINK('пр.взв.'!A4)</f>
        <v>Weight category 74  kg </v>
      </c>
      <c r="G1" s="117"/>
      <c r="H1" s="117"/>
    </row>
    <row r="2" spans="1:10" ht="15" customHeight="1">
      <c r="A2" s="113" t="s">
        <v>46</v>
      </c>
      <c r="B2" s="113" t="s">
        <v>36</v>
      </c>
      <c r="C2" s="113" t="s">
        <v>37</v>
      </c>
      <c r="D2" s="113" t="s">
        <v>38</v>
      </c>
      <c r="E2" s="113" t="s">
        <v>47</v>
      </c>
      <c r="F2" s="113" t="s">
        <v>48</v>
      </c>
      <c r="G2" s="113" t="s">
        <v>49</v>
      </c>
      <c r="H2" s="113" t="s">
        <v>50</v>
      </c>
      <c r="I2" s="113" t="s">
        <v>51</v>
      </c>
      <c r="J2" s="113" t="s">
        <v>52</v>
      </c>
    </row>
    <row r="3" spans="1:10" ht="16.5" customHeight="1" thickBot="1">
      <c r="A3" s="114" t="s">
        <v>46</v>
      </c>
      <c r="B3" s="114" t="s">
        <v>36</v>
      </c>
      <c r="C3" s="114" t="s">
        <v>37</v>
      </c>
      <c r="D3" s="114" t="s">
        <v>38</v>
      </c>
      <c r="E3" s="114" t="s">
        <v>47</v>
      </c>
      <c r="F3" s="114" t="s">
        <v>48</v>
      </c>
      <c r="G3" s="114" t="s">
        <v>49</v>
      </c>
      <c r="H3" s="114" t="s">
        <v>50</v>
      </c>
      <c r="I3" s="114" t="s">
        <v>51</v>
      </c>
      <c r="J3" s="114" t="s">
        <v>52</v>
      </c>
    </row>
    <row r="4" spans="1:10" ht="19.5" customHeight="1">
      <c r="A4" s="125" t="s">
        <v>55</v>
      </c>
      <c r="B4" s="127">
        <f>'пр.хода'!L74</f>
        <v>1</v>
      </c>
      <c r="C4" s="107" t="str">
        <f>VLOOKUP(B4,'пр.взв.'!B7:E70,2,FALSE)</f>
        <v>GULIYEV ZULFUGAR</v>
      </c>
      <c r="D4" s="107">
        <f>VLOOKUP(B4,'пр.взв.'!B7:E70,3,FALSE)</f>
        <v>1991</v>
      </c>
      <c r="E4" s="107" t="str">
        <f>VLOOKUP(B4,'пр.взв.'!B7:E70,4,FALSE)</f>
        <v>AZE</v>
      </c>
      <c r="F4" s="123"/>
      <c r="G4" s="120"/>
      <c r="H4" s="118"/>
      <c r="I4" s="115"/>
      <c r="J4" s="86" t="s">
        <v>54</v>
      </c>
    </row>
    <row r="5" spans="1:10" ht="19.5" customHeight="1">
      <c r="A5" s="126"/>
      <c r="B5" s="122"/>
      <c r="C5" s="122"/>
      <c r="D5" s="122"/>
      <c r="E5" s="122"/>
      <c r="F5" s="128"/>
      <c r="G5" s="121"/>
      <c r="H5" s="119"/>
      <c r="I5" s="116"/>
      <c r="J5" s="111"/>
    </row>
    <row r="6" spans="1:10" ht="19.5" customHeight="1">
      <c r="A6" s="129" t="s">
        <v>56</v>
      </c>
      <c r="B6" s="127">
        <f>'пр.хода'!L78</f>
        <v>2</v>
      </c>
      <c r="C6" s="107" t="str">
        <f>VLOOKUP(B6,'пр.взв.'!B7:E70,2,FALSE)</f>
        <v>KARIMOV  SAMIR</v>
      </c>
      <c r="D6" s="107">
        <f>VLOOKUP(B6,'пр.взв.'!B7:E70,3,FALSE)</f>
        <v>1990</v>
      </c>
      <c r="E6" s="107" t="str">
        <f>VLOOKUP(B6,'пр.взв.'!B7:E70,4,FALSE)</f>
        <v>AZE</v>
      </c>
      <c r="F6" s="123"/>
      <c r="G6" s="118"/>
      <c r="H6" s="118"/>
      <c r="I6" s="115"/>
      <c r="J6" s="111"/>
    </row>
    <row r="7" spans="1:10" ht="19.5" customHeight="1">
      <c r="A7" s="129"/>
      <c r="B7" s="122"/>
      <c r="C7" s="122"/>
      <c r="D7" s="122"/>
      <c r="E7" s="122"/>
      <c r="F7" s="124"/>
      <c r="G7" s="119"/>
      <c r="H7" s="119"/>
      <c r="I7" s="116"/>
      <c r="J7" s="112"/>
    </row>
    <row r="8" spans="1:10" ht="19.5" customHeight="1">
      <c r="A8" s="67"/>
      <c r="B8" s="68"/>
      <c r="C8" s="69"/>
      <c r="D8" s="69"/>
      <c r="E8" s="69"/>
      <c r="F8" s="45"/>
      <c r="G8" s="68"/>
      <c r="H8" s="68"/>
      <c r="I8" s="70"/>
      <c r="J8" s="71"/>
    </row>
    <row r="9" spans="1:10" ht="19.5" customHeight="1">
      <c r="A9" s="67"/>
      <c r="B9" s="77"/>
      <c r="C9" s="69"/>
      <c r="D9" s="69"/>
      <c r="E9" s="69"/>
      <c r="F9" s="45"/>
      <c r="G9" s="68"/>
      <c r="H9" s="68"/>
      <c r="I9" s="70"/>
      <c r="J9" s="71"/>
    </row>
    <row r="10" spans="1:8" ht="25.5" customHeight="1" thickBot="1">
      <c r="A10" s="72"/>
      <c r="B10" s="72"/>
      <c r="C10" s="73" t="s">
        <v>53</v>
      </c>
      <c r="E10" s="44"/>
      <c r="F10" s="117" t="str">
        <f>HYPERLINK('пр.взв.'!A4)</f>
        <v>Weight category 74  kg </v>
      </c>
      <c r="G10" s="117"/>
      <c r="H10" s="117"/>
    </row>
    <row r="11" spans="1:10" ht="12.75">
      <c r="A11" s="113" t="s">
        <v>46</v>
      </c>
      <c r="B11" s="113" t="s">
        <v>36</v>
      </c>
      <c r="C11" s="113" t="s">
        <v>37</v>
      </c>
      <c r="D11" s="113" t="s">
        <v>38</v>
      </c>
      <c r="E11" s="113" t="s">
        <v>47</v>
      </c>
      <c r="F11" s="113" t="s">
        <v>48</v>
      </c>
      <c r="G11" s="113" t="s">
        <v>49</v>
      </c>
      <c r="H11" s="113" t="s">
        <v>50</v>
      </c>
      <c r="I11" s="113" t="s">
        <v>51</v>
      </c>
      <c r="J11" s="113" t="s">
        <v>52</v>
      </c>
    </row>
    <row r="12" spans="1:10" ht="24" customHeight="1" thickBot="1">
      <c r="A12" s="114" t="s">
        <v>46</v>
      </c>
      <c r="B12" s="114" t="s">
        <v>36</v>
      </c>
      <c r="C12" s="114" t="s">
        <v>37</v>
      </c>
      <c r="D12" s="114" t="s">
        <v>38</v>
      </c>
      <c r="E12" s="114" t="s">
        <v>47</v>
      </c>
      <c r="F12" s="114" t="s">
        <v>48</v>
      </c>
      <c r="G12" s="114" t="s">
        <v>49</v>
      </c>
      <c r="H12" s="114" t="s">
        <v>50</v>
      </c>
      <c r="I12" s="114" t="s">
        <v>51</v>
      </c>
      <c r="J12" s="114" t="s">
        <v>52</v>
      </c>
    </row>
    <row r="13" spans="1:10" ht="20.25" customHeight="1">
      <c r="A13" s="125" t="s">
        <v>55</v>
      </c>
      <c r="B13" s="127">
        <f>'пр.хода'!K23</f>
        <v>15</v>
      </c>
      <c r="C13" s="107" t="str">
        <f>VLOOKUP(B13,'пр.взв.'!B7:E70,2,FALSE)</f>
        <v>ALKEI ASILBEK</v>
      </c>
      <c r="D13" s="107">
        <f>VLOOKUP(B13,'пр.взв.'!B7:E70,3,FALSE)</f>
        <v>1983</v>
      </c>
      <c r="E13" s="107" t="str">
        <f>VLOOKUP(B13,'пр.взв.'!B7:E70,4,FALSE)</f>
        <v>KAZ</v>
      </c>
      <c r="F13" s="108"/>
      <c r="G13" s="87"/>
      <c r="H13" s="109"/>
      <c r="I13" s="110"/>
      <c r="J13" s="86" t="s">
        <v>54</v>
      </c>
    </row>
    <row r="14" spans="1:10" ht="20.25" customHeight="1">
      <c r="A14" s="126"/>
      <c r="B14" s="109"/>
      <c r="C14" s="107"/>
      <c r="D14" s="107"/>
      <c r="E14" s="107"/>
      <c r="F14" s="108"/>
      <c r="G14" s="87"/>
      <c r="H14" s="109"/>
      <c r="I14" s="110"/>
      <c r="J14" s="111"/>
    </row>
    <row r="15" spans="1:10" ht="20.25" customHeight="1">
      <c r="A15" s="129" t="s">
        <v>56</v>
      </c>
      <c r="B15" s="127">
        <f>'пр.хода'!K57</f>
        <v>4</v>
      </c>
      <c r="C15" s="107" t="str">
        <f>VLOOKUP(B15,'пр.взв.'!B7:E70,2,FALSE)</f>
        <v>KURZHEV UALI</v>
      </c>
      <c r="D15" s="107">
        <f>VLOOKUP(B15,'пр.взв.'!B7:E70,3,FALSE)</f>
        <v>1989</v>
      </c>
      <c r="E15" s="107" t="str">
        <f>VLOOKUP(B15,'пр.взв.'!B7:E70,4,FALSE)</f>
        <v>RUS</v>
      </c>
      <c r="F15" s="108"/>
      <c r="G15" s="109"/>
      <c r="H15" s="109"/>
      <c r="I15" s="110"/>
      <c r="J15" s="111"/>
    </row>
    <row r="16" spans="1:10" ht="20.25" customHeight="1">
      <c r="A16" s="129"/>
      <c r="B16" s="109"/>
      <c r="C16" s="107"/>
      <c r="D16" s="107"/>
      <c r="E16" s="107"/>
      <c r="F16" s="108"/>
      <c r="G16" s="109"/>
      <c r="H16" s="109"/>
      <c r="I16" s="110"/>
      <c r="J16" s="112"/>
    </row>
    <row r="17" ht="19.5" customHeight="1"/>
    <row r="18" ht="19.5" customHeight="1"/>
    <row r="19" spans="1:7" ht="19.5" customHeight="1">
      <c r="A19" s="26" t="str">
        <f>HYPERLINK('[1]реквизиты'!$A$8)</f>
        <v>Chiaf referee</v>
      </c>
      <c r="B19" s="30"/>
      <c r="C19" s="30"/>
      <c r="D19" s="30"/>
      <c r="E19" s="9"/>
      <c r="F19" s="47" t="str">
        <f>HYPERLINK('[1]реквизиты'!$G$8)</f>
        <v>B.Zhumagaliyev</v>
      </c>
      <c r="G19" s="28" t="str">
        <f>HYPERLINK('[1]реквизиты'!$G$9)</f>
        <v>/ KAZ /</v>
      </c>
    </row>
    <row r="20" spans="1:7" ht="19.5" customHeight="1">
      <c r="A20" s="30"/>
      <c r="B20" s="30"/>
      <c r="C20" s="30"/>
      <c r="D20" s="31"/>
      <c r="E20" s="15"/>
      <c r="F20" s="48"/>
      <c r="G20" s="10"/>
    </row>
    <row r="21" spans="1:7" ht="12.75">
      <c r="A21" s="27" t="str">
        <f>HYPERLINK('[1]реквизиты'!$A$10)</f>
        <v>Chiaf  secretary</v>
      </c>
      <c r="C21" s="30"/>
      <c r="D21" s="32"/>
      <c r="E21" s="49"/>
      <c r="F21" s="47" t="str">
        <f>HYPERLINK('[1]реквизиты'!$G$10)</f>
        <v>N.Tumenov</v>
      </c>
      <c r="G21" s="29" t="str">
        <f>HYPERLINK('[1]реквизиты'!$G$11)</f>
        <v>/ KAZ /</v>
      </c>
    </row>
    <row r="22" spans="1:10" ht="12.75">
      <c r="A22" s="74"/>
      <c r="B22" s="74"/>
      <c r="C22" s="74"/>
      <c r="D22" s="74"/>
      <c r="E22" s="74"/>
      <c r="F22" s="74"/>
      <c r="G22" s="74"/>
      <c r="H22" s="74"/>
      <c r="I22" s="75"/>
      <c r="J22" s="75"/>
    </row>
    <row r="23" spans="1:9" ht="12.75">
      <c r="A23" s="26"/>
      <c r="B23" s="30"/>
      <c r="C23" s="30"/>
      <c r="D23" s="30"/>
      <c r="E23" s="10"/>
      <c r="F23" s="47"/>
      <c r="G23" s="28"/>
      <c r="H23" s="10"/>
      <c r="I23" s="10"/>
    </row>
    <row r="24" spans="1:9" ht="12.75">
      <c r="A24" s="30"/>
      <c r="B24" s="30"/>
      <c r="C24" s="30"/>
      <c r="D24" s="30"/>
      <c r="E24" s="10"/>
      <c r="F24" s="76"/>
      <c r="G24" s="10"/>
      <c r="H24" s="10"/>
      <c r="I24" s="10"/>
    </row>
    <row r="25" spans="1:9" ht="12.75">
      <c r="A25" s="27"/>
      <c r="B25" s="10"/>
      <c r="C25" s="30"/>
      <c r="D25" s="30"/>
      <c r="E25" s="27"/>
      <c r="F25" s="47"/>
      <c r="G25" s="28"/>
      <c r="H25" s="10"/>
      <c r="I25" s="10"/>
    </row>
    <row r="26" spans="1:9" ht="12.75">
      <c r="A26" s="10"/>
      <c r="B26" s="10"/>
      <c r="C26" s="10"/>
      <c r="D26" s="10"/>
      <c r="E26" s="10"/>
      <c r="F26" s="10"/>
      <c r="G26" s="10"/>
      <c r="H26" s="10"/>
      <c r="I26" s="10"/>
    </row>
  </sheetData>
  <sheetProtection/>
  <mergeCells count="61">
    <mergeCell ref="E2:E3"/>
    <mergeCell ref="F2:F3"/>
    <mergeCell ref="F1:H1"/>
    <mergeCell ref="G2:G3"/>
    <mergeCell ref="H2:H3"/>
    <mergeCell ref="D13:D14"/>
    <mergeCell ref="A11:A12"/>
    <mergeCell ref="A1:C1"/>
    <mergeCell ref="A2:A3"/>
    <mergeCell ref="B2:B3"/>
    <mergeCell ref="C2:C3"/>
    <mergeCell ref="A6:A7"/>
    <mergeCell ref="B6:B7"/>
    <mergeCell ref="C6:C7"/>
    <mergeCell ref="D6:D7"/>
    <mergeCell ref="E4:E5"/>
    <mergeCell ref="F4:F5"/>
    <mergeCell ref="D2:D3"/>
    <mergeCell ref="A15:A16"/>
    <mergeCell ref="B15:B16"/>
    <mergeCell ref="C15:C16"/>
    <mergeCell ref="D15:D16"/>
    <mergeCell ref="A13:A14"/>
    <mergeCell ref="B13:B14"/>
    <mergeCell ref="C13:C14"/>
    <mergeCell ref="A4:A5"/>
    <mergeCell ref="B4:B5"/>
    <mergeCell ref="C4:C5"/>
    <mergeCell ref="D4:D5"/>
    <mergeCell ref="B11:B12"/>
    <mergeCell ref="C11:C12"/>
    <mergeCell ref="E6:E7"/>
    <mergeCell ref="F6:F7"/>
    <mergeCell ref="F11:F12"/>
    <mergeCell ref="D11:D12"/>
    <mergeCell ref="E11:E12"/>
    <mergeCell ref="I2:I3"/>
    <mergeCell ref="J2:J3"/>
    <mergeCell ref="G4:G5"/>
    <mergeCell ref="H4:H5"/>
    <mergeCell ref="I4:I5"/>
    <mergeCell ref="G11:G12"/>
    <mergeCell ref="H11:H12"/>
    <mergeCell ref="J4:J7"/>
    <mergeCell ref="I6:I7"/>
    <mergeCell ref="F10:H10"/>
    <mergeCell ref="G6:G7"/>
    <mergeCell ref="H6:H7"/>
    <mergeCell ref="I13:I14"/>
    <mergeCell ref="J13:J16"/>
    <mergeCell ref="I11:I12"/>
    <mergeCell ref="J11:J12"/>
    <mergeCell ref="I15:I16"/>
    <mergeCell ref="E13:E14"/>
    <mergeCell ref="F13:F14"/>
    <mergeCell ref="G13:G14"/>
    <mergeCell ref="H13:H14"/>
    <mergeCell ref="E15:E16"/>
    <mergeCell ref="F15:F16"/>
    <mergeCell ref="G15:G16"/>
    <mergeCell ref="H15:H16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U59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1" ht="36" customHeight="1">
      <c r="A1" s="148" t="str">
        <f>HYPERLINK('[1]реквизиты'!$A$2)</f>
        <v>of the World Cup Stage by Sambo among men and women and on combat sambo for the prize of The President of Kazakhstan N.A.Nazarbaev</v>
      </c>
      <c r="B1" s="148"/>
      <c r="C1" s="148"/>
      <c r="D1" s="148"/>
      <c r="E1" s="148"/>
      <c r="F1" s="148"/>
      <c r="G1" s="148"/>
      <c r="H1" s="148" t="str">
        <f>HYPERLINK('[1]реквизиты'!$A$2)</f>
        <v>of the World Cup Stage by Sambo among men and women and on combat sambo for the prize of The President of Kazakhstan N.A.Nazarbaev</v>
      </c>
      <c r="I1" s="148"/>
      <c r="J1" s="148"/>
      <c r="K1" s="148"/>
      <c r="L1" s="148"/>
      <c r="M1" s="148"/>
      <c r="N1" s="148"/>
      <c r="O1" s="57"/>
      <c r="P1" s="57"/>
      <c r="Q1" s="57"/>
      <c r="R1" s="57"/>
      <c r="S1" s="57"/>
      <c r="T1" s="57"/>
      <c r="U1" s="57"/>
    </row>
    <row r="2" spans="1:21" ht="15" customHeight="1">
      <c r="A2" s="149" t="str">
        <f>HYPERLINK('[1]реквизиты'!$A$3)</f>
        <v>January 27-30. 2012 , Uralsk, Kazakhstan</v>
      </c>
      <c r="B2" s="149"/>
      <c r="C2" s="149"/>
      <c r="D2" s="149"/>
      <c r="E2" s="149"/>
      <c r="F2" s="149"/>
      <c r="G2" s="149"/>
      <c r="H2" s="149" t="str">
        <f>HYPERLINK('[1]реквизиты'!$A$3)</f>
        <v>January 27-30. 2012 , Uralsk, Kazakhstan</v>
      </c>
      <c r="I2" s="149"/>
      <c r="J2" s="149"/>
      <c r="K2" s="149"/>
      <c r="L2" s="149"/>
      <c r="M2" s="149"/>
      <c r="N2" s="149"/>
      <c r="O2" s="59"/>
      <c r="P2" s="59"/>
      <c r="Q2" s="59"/>
      <c r="R2" s="59"/>
      <c r="S2" s="59"/>
      <c r="T2" s="59"/>
      <c r="U2" s="59"/>
    </row>
    <row r="3" spans="1:21" ht="15" customHeight="1">
      <c r="A3" s="146" t="str">
        <f>'пр.взв.'!A4</f>
        <v>Weight category 74  kg </v>
      </c>
      <c r="B3" s="146"/>
      <c r="C3" s="146"/>
      <c r="D3" s="146"/>
      <c r="E3" s="146"/>
      <c r="F3" s="146"/>
      <c r="G3" s="146"/>
      <c r="H3" s="146" t="str">
        <f>A3</f>
        <v>Weight category 74  kg </v>
      </c>
      <c r="I3" s="146"/>
      <c r="J3" s="146"/>
      <c r="K3" s="146"/>
      <c r="L3" s="146"/>
      <c r="M3" s="146"/>
      <c r="N3" s="146"/>
      <c r="O3" s="54"/>
      <c r="P3" s="54"/>
      <c r="Q3" s="54"/>
      <c r="R3" s="54"/>
      <c r="S3" s="54"/>
      <c r="T3" s="54"/>
      <c r="U3" s="54"/>
    </row>
    <row r="4" spans="1:2" ht="16.5" thickBot="1">
      <c r="A4" s="147"/>
      <c r="B4" s="147"/>
    </row>
    <row r="5" spans="1:11" ht="12.75" customHeight="1">
      <c r="A5" s="141">
        <v>1</v>
      </c>
      <c r="B5" s="135" t="str">
        <f>VLOOKUP(A5,'пр.взв.'!B2:E65,2,FALSE)</f>
        <v>GULIYEV ZULFUGAR</v>
      </c>
      <c r="C5" s="137">
        <f>VLOOKUP(A5,'пр.взв.'!B2:E65,3,FALSE)</f>
        <v>1991</v>
      </c>
      <c r="D5" s="131" t="str">
        <f>VLOOKUP(A5,'пр.взв.'!B2:E65,4,FALSE)</f>
        <v>AZE</v>
      </c>
      <c r="G5" s="14"/>
      <c r="H5" s="133">
        <v>2</v>
      </c>
      <c r="I5" s="135" t="str">
        <f>VLOOKUP(H5,'пр.взв.'!B7:E70,2,FALSE)</f>
        <v>KARIMOV  SAMIR</v>
      </c>
      <c r="J5" s="137">
        <f>VLOOKUP(H5,'пр.взв.'!B2:E70,3,FALSE)</f>
        <v>1990</v>
      </c>
      <c r="K5" s="131" t="str">
        <f>VLOOKUP(H5,'пр.взв.'!B2:E70,4,FALSE)</f>
        <v>AZE</v>
      </c>
    </row>
    <row r="6" spans="1:11" ht="15.75">
      <c r="A6" s="142"/>
      <c r="B6" s="136"/>
      <c r="C6" s="138"/>
      <c r="D6" s="132"/>
      <c r="E6" s="2"/>
      <c r="F6" s="2"/>
      <c r="G6" s="7"/>
      <c r="H6" s="134"/>
      <c r="I6" s="136"/>
      <c r="J6" s="138"/>
      <c r="K6" s="132"/>
    </row>
    <row r="7" spans="1:13" ht="15.75">
      <c r="A7" s="142">
        <v>17</v>
      </c>
      <c r="B7" s="139" t="str">
        <f>VLOOKUP(A7,'пр.взв.'!B4:E67,2,FALSE)</f>
        <v> KANAPECKAS VALDAS</v>
      </c>
      <c r="C7" s="140">
        <f>VLOOKUP(A7,'пр.взв.'!B2:E65,3,FALSE)</f>
        <v>1986</v>
      </c>
      <c r="D7" s="143" t="str">
        <f>VLOOKUP(A7,'пр.взв.'!B2:E65,4,FALSE)</f>
        <v>LUT</v>
      </c>
      <c r="E7" s="3"/>
      <c r="F7" s="2"/>
      <c r="G7" s="2"/>
      <c r="H7" s="145">
        <v>18</v>
      </c>
      <c r="I7" s="139" t="str">
        <f>VLOOKUP(H7,'пр.взв.'!B7:E70,2,FALSE)</f>
        <v>PAPADOPOULOS IOSIF</v>
      </c>
      <c r="J7" s="140" t="str">
        <f>VLOOKUP(H7,'пр.взв.'!B2:E70,3,FALSE)</f>
        <v>1989</v>
      </c>
      <c r="K7" s="143" t="str">
        <f>VLOOKUP(H7,'пр.взв.'!B2:E70,4,FALSE)</f>
        <v>GRE</v>
      </c>
      <c r="L7" s="15"/>
      <c r="M7" s="36"/>
    </row>
    <row r="8" spans="1:13" ht="16.5" thickBot="1">
      <c r="A8" s="144"/>
      <c r="B8" s="136"/>
      <c r="C8" s="138"/>
      <c r="D8" s="132"/>
      <c r="E8" s="4"/>
      <c r="F8" s="5"/>
      <c r="G8" s="2"/>
      <c r="H8" s="134"/>
      <c r="I8" s="136"/>
      <c r="J8" s="138"/>
      <c r="K8" s="132"/>
      <c r="L8" s="10"/>
      <c r="M8" s="36"/>
    </row>
    <row r="9" spans="1:13" ht="15.75">
      <c r="A9" s="141">
        <v>9</v>
      </c>
      <c r="B9" s="135" t="str">
        <f>VLOOKUP(A9,'пр.взв.'!B2:E65,2,FALSE)</f>
        <v>GABDESHOV AIBEK</v>
      </c>
      <c r="C9" s="137">
        <f>VLOOKUP(A9,'пр.взв.'!B2:E65,3,FALSE)</f>
        <v>1986</v>
      </c>
      <c r="D9" s="131" t="str">
        <f>VLOOKUP(A9,'пр.взв.'!B2:E65,4,FALSE)</f>
        <v>KAZ</v>
      </c>
      <c r="E9" s="4"/>
      <c r="F9" s="3"/>
      <c r="G9" s="2"/>
      <c r="H9" s="133">
        <v>10</v>
      </c>
      <c r="I9" s="135" t="str">
        <f>VLOOKUP(H9,'пр.взв.'!B7:E70,2,FALSE)</f>
        <v>DARTAYEV AIDYN</v>
      </c>
      <c r="J9" s="137">
        <f>VLOOKUP(H9,'пр.взв.'!B2:E70,3,FALSE)</f>
        <v>1992</v>
      </c>
      <c r="K9" s="131" t="str">
        <f>VLOOKUP(H9,'пр.взв.'!B2:E70,4,FALSE)</f>
        <v>KAZ</v>
      </c>
      <c r="L9" s="10"/>
      <c r="M9" s="37"/>
    </row>
    <row r="10" spans="1:13" ht="15.75">
      <c r="A10" s="142"/>
      <c r="B10" s="136"/>
      <c r="C10" s="138"/>
      <c r="D10" s="132"/>
      <c r="E10" s="6"/>
      <c r="F10" s="4"/>
      <c r="G10" s="2"/>
      <c r="H10" s="134"/>
      <c r="I10" s="136"/>
      <c r="J10" s="138"/>
      <c r="K10" s="132"/>
      <c r="L10" s="9"/>
      <c r="M10" s="38"/>
    </row>
    <row r="11" spans="1:13" ht="15.75">
      <c r="A11" s="142">
        <v>25</v>
      </c>
      <c r="B11" s="150" t="e">
        <f>VLOOKUP(A11,'пр.взв.'!B2:E65,2,FALSE)</f>
        <v>#N/A</v>
      </c>
      <c r="C11" s="152" t="e">
        <f>VLOOKUP(A11,'пр.взв.'!B2:E65,3,FALSE)</f>
        <v>#N/A</v>
      </c>
      <c r="D11" s="154" t="e">
        <f>VLOOKUP(A11,'пр.взв.'!B2:E65,4,FALSE)</f>
        <v>#N/A</v>
      </c>
      <c r="E11" s="2"/>
      <c r="F11" s="4"/>
      <c r="G11" s="2"/>
      <c r="H11" s="145">
        <v>26</v>
      </c>
      <c r="I11" s="150" t="e">
        <f>VLOOKUP(H11,'пр.взв.'!B7:E70,2,FALSE)</f>
        <v>#N/A</v>
      </c>
      <c r="J11" s="152" t="e">
        <f>VLOOKUP(H11,'пр.взв.'!B2:E70,3,FALSE)</f>
        <v>#N/A</v>
      </c>
      <c r="K11" s="154" t="e">
        <f>VLOOKUP(H11,'пр.взв.'!B2:E70,4,FALSE)</f>
        <v>#N/A</v>
      </c>
      <c r="M11" s="39"/>
    </row>
    <row r="12" spans="1:13" ht="16.5" thickBot="1">
      <c r="A12" s="144"/>
      <c r="B12" s="151"/>
      <c r="C12" s="153"/>
      <c r="D12" s="155"/>
      <c r="E12" s="2"/>
      <c r="F12" s="4"/>
      <c r="G12" s="5"/>
      <c r="H12" s="134"/>
      <c r="I12" s="151"/>
      <c r="J12" s="153"/>
      <c r="K12" s="155"/>
      <c r="M12" s="39"/>
    </row>
    <row r="13" spans="1:14" ht="15.75">
      <c r="A13" s="141">
        <v>5</v>
      </c>
      <c r="B13" s="135" t="str">
        <f>VLOOKUP(A13,'пр.взв.'!B2:E65,2,FALSE)</f>
        <v>RADZHABOV SAYFIDDIN</v>
      </c>
      <c r="C13" s="137" t="str">
        <f>VLOOKUP(A13,'пр.взв.'!B2:E65,3,FALSE)</f>
        <v>1990</v>
      </c>
      <c r="D13" s="131" t="str">
        <f>VLOOKUP(A13,'пр.взв.'!B2:E65,4,FALSE)</f>
        <v>TJK</v>
      </c>
      <c r="E13" s="2"/>
      <c r="F13" s="4"/>
      <c r="G13" s="8"/>
      <c r="H13" s="133">
        <v>6</v>
      </c>
      <c r="I13" s="135" t="str">
        <f>VLOOKUP(H13,'пр.взв.'!B7:E70,2,FALSE)</f>
        <v>IMOMOV NUSRATISHOKH</v>
      </c>
      <c r="J13" s="137" t="str">
        <f>VLOOKUP(H13,'пр.взв.'!B2:E70,3,FALSE)</f>
        <v>1988</v>
      </c>
      <c r="K13" s="131" t="str">
        <f>VLOOKUP(H13,'пр.взв.'!B2:E70,4,FALSE)</f>
        <v>TJK</v>
      </c>
      <c r="M13" s="39"/>
      <c r="N13" s="41"/>
    </row>
    <row r="14" spans="1:14" ht="15.75">
      <c r="A14" s="142"/>
      <c r="B14" s="136"/>
      <c r="C14" s="138"/>
      <c r="D14" s="132"/>
      <c r="E14" s="5"/>
      <c r="F14" s="4"/>
      <c r="G14" s="2"/>
      <c r="H14" s="134"/>
      <c r="I14" s="136"/>
      <c r="J14" s="138"/>
      <c r="K14" s="132"/>
      <c r="L14" s="15"/>
      <c r="M14" s="38"/>
      <c r="N14" s="39"/>
    </row>
    <row r="15" spans="1:14" ht="15.75">
      <c r="A15" s="142">
        <v>21</v>
      </c>
      <c r="B15" s="150" t="e">
        <f>VLOOKUP(A15,'пр.взв.'!B2:E65,2,FALSE)</f>
        <v>#N/A</v>
      </c>
      <c r="C15" s="152" t="e">
        <f>VLOOKUP(A15,'пр.взв.'!B2:E65,3,FALSE)</f>
        <v>#N/A</v>
      </c>
      <c r="D15" s="154" t="e">
        <f>VLOOKUP(A15,'пр.взв.'!B2:E65,4,FALSE)</f>
        <v>#N/A</v>
      </c>
      <c r="E15" s="3"/>
      <c r="F15" s="4"/>
      <c r="G15" s="2"/>
      <c r="H15" s="145">
        <v>22</v>
      </c>
      <c r="I15" s="150" t="e">
        <f>VLOOKUP(H15,'пр.взв.'!B7:E70,2,FALSE)</f>
        <v>#N/A</v>
      </c>
      <c r="J15" s="152" t="e">
        <f>VLOOKUP(H15,'пр.взв.'!B2:E70,3,FALSE)</f>
        <v>#N/A</v>
      </c>
      <c r="K15" s="154" t="e">
        <f>VLOOKUP(H15,'пр.взв.'!B2:E70,4,FALSE)</f>
        <v>#N/A</v>
      </c>
      <c r="L15" s="10"/>
      <c r="M15" s="38"/>
      <c r="N15" s="39"/>
    </row>
    <row r="16" spans="1:14" ht="16.5" thickBot="1">
      <c r="A16" s="144"/>
      <c r="B16" s="151"/>
      <c r="C16" s="153"/>
      <c r="D16" s="155"/>
      <c r="E16" s="4"/>
      <c r="F16" s="6"/>
      <c r="G16" s="2"/>
      <c r="H16" s="134"/>
      <c r="I16" s="151"/>
      <c r="J16" s="153"/>
      <c r="K16" s="155"/>
      <c r="L16" s="10"/>
      <c r="M16" s="40"/>
      <c r="N16" s="39"/>
    </row>
    <row r="17" spans="1:14" ht="15.75">
      <c r="A17" s="141">
        <v>13</v>
      </c>
      <c r="B17" s="135" t="str">
        <f>VLOOKUP(A17,'пр.взв.'!B2:E65,2,FALSE)</f>
        <v>RAMAZANOV DAMIR</v>
      </c>
      <c r="C17" s="137">
        <f>VLOOKUP(A17,'пр.взв.'!B2:E65,3,FALSE)</f>
        <v>1989</v>
      </c>
      <c r="D17" s="131" t="str">
        <f>VLOOKUP(A17,'пр.взв.'!B2:E65,4,FALSE)</f>
        <v>KAZ</v>
      </c>
      <c r="E17" s="4"/>
      <c r="F17" s="2"/>
      <c r="G17" s="2"/>
      <c r="H17" s="133">
        <v>14</v>
      </c>
      <c r="I17" s="135" t="str">
        <f>VLOOKUP(H17,'пр.взв.'!B7:E70,2,FALSE)</f>
        <v>MUSTAFIN DARKHAN</v>
      </c>
      <c r="J17" s="137">
        <f>VLOOKUP(H17,'пр.взв.'!B2:E70,3,FALSE)</f>
        <v>1987</v>
      </c>
      <c r="K17" s="131" t="str">
        <f>VLOOKUP(H17,'пр.взв.'!B2:E70,4,FALSE)</f>
        <v>KAZ</v>
      </c>
      <c r="L17" s="10"/>
      <c r="M17" s="36"/>
      <c r="N17" s="39"/>
    </row>
    <row r="18" spans="1:14" ht="15.75">
      <c r="A18" s="142"/>
      <c r="B18" s="136"/>
      <c r="C18" s="138"/>
      <c r="D18" s="132"/>
      <c r="E18" s="6"/>
      <c r="F18" s="2"/>
      <c r="G18" s="2"/>
      <c r="H18" s="134"/>
      <c r="I18" s="136"/>
      <c r="J18" s="138"/>
      <c r="K18" s="132"/>
      <c r="L18" s="9"/>
      <c r="M18" s="36"/>
      <c r="N18" s="39"/>
    </row>
    <row r="19" spans="1:14" ht="15.75">
      <c r="A19" s="142">
        <v>29</v>
      </c>
      <c r="B19" s="150" t="e">
        <f>VLOOKUP(A19,'пр.взв.'!B2:E65,2,FALSE)</f>
        <v>#N/A</v>
      </c>
      <c r="C19" s="152" t="e">
        <f>VLOOKUP(A19,'пр.взв.'!B2:E65,3,FALSE)</f>
        <v>#N/A</v>
      </c>
      <c r="D19" s="154" t="e">
        <f>VLOOKUP(A19,'пр.взв.'!B2:E65,4,FALSE)</f>
        <v>#N/A</v>
      </c>
      <c r="E19" s="2"/>
      <c r="F19" s="2"/>
      <c r="G19" s="2"/>
      <c r="H19" s="145">
        <v>30</v>
      </c>
      <c r="I19" s="150" t="e">
        <f>VLOOKUP(H19,'пр.взв.'!B7:E70,2,FALSE)</f>
        <v>#N/A</v>
      </c>
      <c r="J19" s="152" t="e">
        <f>VLOOKUP(H19,'пр.взв.'!B2:E70,3,FALSE)</f>
        <v>#N/A</v>
      </c>
      <c r="K19" s="154" t="e">
        <f>VLOOKUP(H19,'пр.взв.'!B2:E70,4,FALSE)</f>
        <v>#N/A</v>
      </c>
      <c r="N19" s="39"/>
    </row>
    <row r="20" spans="1:14" ht="16.5" thickBot="1">
      <c r="A20" s="144"/>
      <c r="B20" s="151"/>
      <c r="C20" s="153"/>
      <c r="D20" s="155"/>
      <c r="E20" s="2"/>
      <c r="F20" s="2"/>
      <c r="G20" s="34"/>
      <c r="H20" s="134"/>
      <c r="I20" s="151"/>
      <c r="J20" s="153"/>
      <c r="K20" s="155"/>
      <c r="N20" s="42"/>
    </row>
    <row r="21" spans="1:14" ht="15.75">
      <c r="A21" s="141">
        <v>3</v>
      </c>
      <c r="B21" s="135" t="str">
        <f>VLOOKUP(A21,'пр.взв.'!B2:E65,2,FALSE)</f>
        <v>LEBEDEV ILYA</v>
      </c>
      <c r="C21" s="137">
        <f>VLOOKUP(A21,'пр.взв.'!B2:E65,3,FALSE)</f>
        <v>1982</v>
      </c>
      <c r="D21" s="131" t="str">
        <f>VLOOKUP(A21,'пр.взв.'!B2:E65,4,FALSE)</f>
        <v>RUS</v>
      </c>
      <c r="E21" s="2"/>
      <c r="F21" s="2"/>
      <c r="G21" s="2"/>
      <c r="H21" s="133">
        <v>4</v>
      </c>
      <c r="I21" s="135" t="str">
        <f>VLOOKUP(H21,'пр.взв.'!B7:E70,2,FALSE)</f>
        <v>KURZHEV UALI</v>
      </c>
      <c r="J21" s="137">
        <f>VLOOKUP(H21,'пр.взв.'!B2:E70,3,FALSE)</f>
        <v>1989</v>
      </c>
      <c r="K21" s="131" t="str">
        <f>VLOOKUP(H21,'пр.взв.'!B2:E70,4,FALSE)</f>
        <v>RUS</v>
      </c>
      <c r="N21" s="39"/>
    </row>
    <row r="22" spans="1:14" ht="15.75">
      <c r="A22" s="142"/>
      <c r="B22" s="136"/>
      <c r="C22" s="138"/>
      <c r="D22" s="132"/>
      <c r="E22" s="5"/>
      <c r="F22" s="2"/>
      <c r="G22" s="2"/>
      <c r="H22" s="134"/>
      <c r="I22" s="136"/>
      <c r="J22" s="138"/>
      <c r="K22" s="132"/>
      <c r="N22" s="39"/>
    </row>
    <row r="23" spans="1:14" ht="15.75">
      <c r="A23" s="142">
        <v>19</v>
      </c>
      <c r="B23" s="150" t="e">
        <f>VLOOKUP(A23,'пр.взв.'!B2:E65,2,FALSE)</f>
        <v>#N/A</v>
      </c>
      <c r="C23" s="152" t="e">
        <f>VLOOKUP(A23,'пр.взв.'!B2:E65,3,FALSE)</f>
        <v>#N/A</v>
      </c>
      <c r="D23" s="154" t="e">
        <f>VLOOKUP(A23,'пр.взв.'!B2:E65,4,FALSE)</f>
        <v>#N/A</v>
      </c>
      <c r="E23" s="3"/>
      <c r="F23" s="2"/>
      <c r="G23" s="2"/>
      <c r="H23" s="145">
        <v>20</v>
      </c>
      <c r="I23" s="150" t="e">
        <f>VLOOKUP(H23,'пр.взв.'!B7:E70,2,FALSE)</f>
        <v>#N/A</v>
      </c>
      <c r="J23" s="152" t="e">
        <f>VLOOKUP(H23,'пр.взв.'!B2:E70,3,FALSE)</f>
        <v>#N/A</v>
      </c>
      <c r="K23" s="154" t="e">
        <f>VLOOKUP(H23,'пр.взв.'!B2:E70,4,FALSE)</f>
        <v>#N/A</v>
      </c>
      <c r="L23" s="15"/>
      <c r="M23" s="36"/>
      <c r="N23" s="39"/>
    </row>
    <row r="24" spans="1:14" ht="16.5" thickBot="1">
      <c r="A24" s="144"/>
      <c r="B24" s="151"/>
      <c r="C24" s="153"/>
      <c r="D24" s="155"/>
      <c r="E24" s="4"/>
      <c r="F24" s="5"/>
      <c r="G24" s="2"/>
      <c r="H24" s="134"/>
      <c r="I24" s="151"/>
      <c r="J24" s="153"/>
      <c r="K24" s="155"/>
      <c r="L24" s="10"/>
      <c r="M24" s="36"/>
      <c r="N24" s="39"/>
    </row>
    <row r="25" spans="1:14" ht="15.75">
      <c r="A25" s="141">
        <v>11</v>
      </c>
      <c r="B25" s="135" t="str">
        <f>VLOOKUP(A25,'пр.взв.'!B2:E65,2,FALSE)</f>
        <v>KOPZHASAROV ERZHAN</v>
      </c>
      <c r="C25" s="137">
        <f>VLOOKUP(A25,'пр.взв.'!B2:E65,3,FALSE)</f>
        <v>1985</v>
      </c>
      <c r="D25" s="131" t="str">
        <f>VLOOKUP(A25,'пр.взв.'!B2:E65,4,FALSE)</f>
        <v>KAZ</v>
      </c>
      <c r="E25" s="4"/>
      <c r="F25" s="3"/>
      <c r="G25" s="2"/>
      <c r="H25" s="133">
        <v>12</v>
      </c>
      <c r="I25" s="135" t="str">
        <f>VLOOKUP(H25,'пр.взв.'!B7:E70,2,FALSE)</f>
        <v>TORENOV ERTUGAN</v>
      </c>
      <c r="J25" s="137">
        <f>VLOOKUP(H25,'пр.взв.'!B2:E70,3,FALSE)</f>
        <v>1992</v>
      </c>
      <c r="K25" s="131" t="str">
        <f>VLOOKUP(H25,'пр.взв.'!B2:E70,4,FALSE)</f>
        <v>KAZ</v>
      </c>
      <c r="L25" s="10"/>
      <c r="M25" s="37"/>
      <c r="N25" s="39"/>
    </row>
    <row r="26" spans="1:14" ht="15.75">
      <c r="A26" s="142"/>
      <c r="B26" s="136"/>
      <c r="C26" s="138"/>
      <c r="D26" s="132"/>
      <c r="E26" s="6"/>
      <c r="F26" s="4"/>
      <c r="G26" s="2"/>
      <c r="H26" s="134"/>
      <c r="I26" s="136"/>
      <c r="J26" s="138"/>
      <c r="K26" s="132"/>
      <c r="L26" s="9"/>
      <c r="M26" s="38"/>
      <c r="N26" s="39"/>
    </row>
    <row r="27" spans="1:14" ht="15.75">
      <c r="A27" s="142">
        <v>27</v>
      </c>
      <c r="B27" s="150" t="e">
        <f>VLOOKUP(A27,'пр.взв.'!B2:E65,2,FALSE)</f>
        <v>#N/A</v>
      </c>
      <c r="C27" s="152" t="e">
        <f>VLOOKUP(A27,'пр.взв.'!B2:E65,3,FALSE)</f>
        <v>#N/A</v>
      </c>
      <c r="D27" s="154" t="e">
        <f>VLOOKUP(A27,'пр.взв.'!B2:E65,4,FALSE)</f>
        <v>#N/A</v>
      </c>
      <c r="E27" s="2"/>
      <c r="F27" s="4"/>
      <c r="G27" s="2"/>
      <c r="H27" s="145">
        <v>28</v>
      </c>
      <c r="I27" s="150" t="e">
        <f>VLOOKUP(H27,'пр.взв.'!B7:E70,2,FALSE)</f>
        <v>#N/A</v>
      </c>
      <c r="J27" s="152" t="e">
        <f>VLOOKUP(H27,'пр.взв.'!B2:E70,3,FALSE)</f>
        <v>#N/A</v>
      </c>
      <c r="K27" s="154" t="e">
        <f>VLOOKUP(H27,'пр.взв.'!B2:E70,4,FALSE)</f>
        <v>#N/A</v>
      </c>
      <c r="M27" s="39"/>
      <c r="N27" s="39"/>
    </row>
    <row r="28" spans="1:14" ht="16.5" thickBot="1">
      <c r="A28" s="144"/>
      <c r="B28" s="151"/>
      <c r="C28" s="153"/>
      <c r="D28" s="155"/>
      <c r="E28" s="2"/>
      <c r="F28" s="4"/>
      <c r="G28" s="2"/>
      <c r="H28" s="134"/>
      <c r="I28" s="151"/>
      <c r="J28" s="153"/>
      <c r="K28" s="155"/>
      <c r="M28" s="39"/>
      <c r="N28" s="39"/>
    </row>
    <row r="29" spans="1:14" ht="15.75">
      <c r="A29" s="141">
        <v>7</v>
      </c>
      <c r="B29" s="135" t="str">
        <f>VLOOKUP(A29,'пр.взв.'!B2:E65,2,FALSE)</f>
        <v>SHEROV ABDULVOSIT</v>
      </c>
      <c r="C29" s="137" t="str">
        <f>VLOOKUP(A29,'пр.взв.'!B2:E65,3,FALSE)</f>
        <v>1987</v>
      </c>
      <c r="D29" s="131" t="str">
        <f>VLOOKUP(A29,'пр.взв.'!B2:E65,4,FALSE)</f>
        <v>TJK</v>
      </c>
      <c r="E29" s="2"/>
      <c r="F29" s="4"/>
      <c r="G29" s="43"/>
      <c r="H29" s="133">
        <v>8</v>
      </c>
      <c r="I29" s="135" t="str">
        <f>VLOOKUP(H29,'пр.взв.'!B7:E70,2,FALSE)</f>
        <v>SHAYKHOV SAYOD</v>
      </c>
      <c r="J29" s="137" t="str">
        <f>VLOOKUP(H29,'пр.взв.'!B2:E70,3,FALSE)</f>
        <v>1991</v>
      </c>
      <c r="K29" s="131" t="str">
        <f>VLOOKUP(H29,'пр.взв.'!B2:E70,4,FALSE)</f>
        <v>TJK</v>
      </c>
      <c r="M29" s="39"/>
      <c r="N29" s="42"/>
    </row>
    <row r="30" spans="1:13" ht="15.75">
      <c r="A30" s="142"/>
      <c r="B30" s="136"/>
      <c r="C30" s="138"/>
      <c r="D30" s="132"/>
      <c r="E30" s="5"/>
      <c r="F30" s="4"/>
      <c r="G30" s="2"/>
      <c r="H30" s="134"/>
      <c r="I30" s="136"/>
      <c r="J30" s="138"/>
      <c r="K30" s="132"/>
      <c r="M30" s="39"/>
    </row>
    <row r="31" spans="1:13" ht="15.75">
      <c r="A31" s="142">
        <v>23</v>
      </c>
      <c r="B31" s="150" t="e">
        <f>VLOOKUP(A31,'пр.взв.'!B2:E65,2,FALSE)</f>
        <v>#N/A</v>
      </c>
      <c r="C31" s="152" t="e">
        <f>VLOOKUP(A31,'пр.взв.'!B2:E65,3,FALSE)</f>
        <v>#N/A</v>
      </c>
      <c r="D31" s="154" t="e">
        <f>VLOOKUP(A31,'пр.взв.'!B2:E65,4,FALSE)</f>
        <v>#N/A</v>
      </c>
      <c r="E31" s="3"/>
      <c r="F31" s="4"/>
      <c r="G31" s="2"/>
      <c r="H31" s="145">
        <v>24</v>
      </c>
      <c r="I31" s="150" t="e">
        <f>VLOOKUP(H31,'пр.взв.'!B7:E70,2,FALSE)</f>
        <v>#N/A</v>
      </c>
      <c r="J31" s="152" t="e">
        <f>VLOOKUP(H31,'пр.взв.'!B2:E70,3,FALSE)</f>
        <v>#N/A</v>
      </c>
      <c r="K31" s="154" t="e">
        <f>VLOOKUP(H31,'пр.взв.'!B2:E70,4,FALSE)</f>
        <v>#N/A</v>
      </c>
      <c r="L31" s="15"/>
      <c r="M31" s="38"/>
    </row>
    <row r="32" spans="1:13" ht="16.5" thickBot="1">
      <c r="A32" s="144"/>
      <c r="B32" s="151"/>
      <c r="C32" s="153"/>
      <c r="D32" s="155"/>
      <c r="E32" s="4"/>
      <c r="F32" s="6"/>
      <c r="G32" s="2"/>
      <c r="H32" s="134"/>
      <c r="I32" s="151"/>
      <c r="J32" s="153"/>
      <c r="K32" s="155"/>
      <c r="L32" s="10"/>
      <c r="M32" s="40"/>
    </row>
    <row r="33" spans="1:13" ht="15.75">
      <c r="A33" s="141">
        <v>15</v>
      </c>
      <c r="B33" s="135" t="str">
        <f>VLOOKUP(A33,'пр.взв.'!B2:E65,2,FALSE)</f>
        <v>ALKEI ASILBEK</v>
      </c>
      <c r="C33" s="137">
        <f>VLOOKUP(A33,'пр.взв.'!B2:E65,3,FALSE)</f>
        <v>1983</v>
      </c>
      <c r="D33" s="131" t="str">
        <f>VLOOKUP(A33,'пр.взв.'!B2:E65,4,FALSE)</f>
        <v>KAZ</v>
      </c>
      <c r="E33" s="4"/>
      <c r="F33" s="2"/>
      <c r="G33" s="2"/>
      <c r="H33" s="133">
        <v>16</v>
      </c>
      <c r="I33" s="135" t="str">
        <f>VLOOKUP(H33,'пр.взв.'!B7:E70,2,FALSE)</f>
        <v>STRUTINSKIY ANDREY</v>
      </c>
      <c r="J33" s="137">
        <f>VLOOKUP(H33,'пр.взв.'!B2:E70,3,FALSE)</f>
        <v>1984</v>
      </c>
      <c r="K33" s="131" t="str">
        <f>VLOOKUP(H33,'пр.взв.'!B2:E70,4,FALSE)</f>
        <v>USA</v>
      </c>
      <c r="L33" s="10"/>
      <c r="M33" s="36"/>
    </row>
    <row r="34" spans="1:13" ht="15.75">
      <c r="A34" s="142"/>
      <c r="B34" s="136"/>
      <c r="C34" s="138"/>
      <c r="D34" s="132"/>
      <c r="E34" s="6"/>
      <c r="F34" s="2"/>
      <c r="G34" s="2"/>
      <c r="H34" s="134"/>
      <c r="I34" s="136"/>
      <c r="J34" s="138"/>
      <c r="K34" s="132"/>
      <c r="L34" s="9"/>
      <c r="M34" s="36"/>
    </row>
    <row r="35" spans="1:11" ht="15.75">
      <c r="A35" s="142">
        <v>31</v>
      </c>
      <c r="B35" s="150" t="e">
        <f>VLOOKUP(A35,'пр.взв.'!B2:E70,2,FALSE)</f>
        <v>#N/A</v>
      </c>
      <c r="C35" s="152" t="e">
        <f>VLOOKUP(A35,'пр.взв.'!B2:E70,3,FALSE)</f>
        <v>#N/A</v>
      </c>
      <c r="D35" s="154" t="e">
        <f>VLOOKUP(A35,'пр.взв.'!B2:E70,4,FALSE)</f>
        <v>#N/A</v>
      </c>
      <c r="E35" s="2"/>
      <c r="F35" s="2"/>
      <c r="G35" s="2"/>
      <c r="H35" s="145">
        <v>32</v>
      </c>
      <c r="I35" s="150" t="e">
        <f>VLOOKUP(H35,'пр.взв.'!B7:E70,2,FALSE)</f>
        <v>#N/A</v>
      </c>
      <c r="J35" s="152" t="e">
        <f>VLOOKUP(H35,'пр.взв.'!B2:E70,3,FALSE)</f>
        <v>#N/A</v>
      </c>
      <c r="K35" s="154" t="e">
        <f>VLOOKUP(H35,'пр.взв.'!B2:E70,4,FALSE)</f>
        <v>#N/A</v>
      </c>
    </row>
    <row r="36" spans="1:11" ht="13.5" customHeight="1" thickBot="1">
      <c r="A36" s="144"/>
      <c r="B36" s="156"/>
      <c r="C36" s="157"/>
      <c r="D36" s="158"/>
      <c r="H36" s="159"/>
      <c r="I36" s="156"/>
      <c r="J36" s="157"/>
      <c r="K36" s="158"/>
    </row>
    <row r="37" spans="1:16" ht="15.75">
      <c r="A37" s="1"/>
      <c r="B37" s="1"/>
      <c r="C37" s="1"/>
      <c r="E37" s="2"/>
      <c r="F37" s="2"/>
      <c r="G37" s="2"/>
      <c r="P37" s="25"/>
    </row>
    <row r="38" spans="1:14" ht="12.75">
      <c r="A38" s="33" t="s">
        <v>0</v>
      </c>
      <c r="B38" s="10"/>
      <c r="C38" s="24"/>
      <c r="D38" s="11"/>
      <c r="E38" s="16"/>
      <c r="F38" s="16"/>
      <c r="H38" s="33" t="s">
        <v>1</v>
      </c>
      <c r="I38" s="10"/>
      <c r="J38" s="24"/>
      <c r="K38" s="52"/>
      <c r="L38" s="21"/>
      <c r="M38" s="21"/>
      <c r="N38" s="10"/>
    </row>
    <row r="39" spans="1:16" ht="12.75">
      <c r="A39" s="1"/>
      <c r="B39" s="15"/>
      <c r="C39" s="17"/>
      <c r="D39" s="16"/>
      <c r="E39" s="16"/>
      <c r="I39" s="15"/>
      <c r="J39" s="17"/>
      <c r="K39" s="16"/>
      <c r="L39" s="16"/>
      <c r="N39" s="10"/>
      <c r="P39" s="10"/>
    </row>
    <row r="40" spans="2:14" ht="12.75">
      <c r="B40" s="10"/>
      <c r="C40" s="20"/>
      <c r="D40" s="11"/>
      <c r="E40" s="16"/>
      <c r="I40" s="10"/>
      <c r="J40" s="20"/>
      <c r="K40" s="11"/>
      <c r="L40" s="16"/>
      <c r="N40" s="10"/>
    </row>
    <row r="41" spans="2:14" ht="12.75">
      <c r="B41" s="10"/>
      <c r="C41" s="21"/>
      <c r="D41" s="22"/>
      <c r="E41" s="21"/>
      <c r="I41" s="10"/>
      <c r="J41" s="21"/>
      <c r="K41" s="22"/>
      <c r="L41" s="21"/>
      <c r="N41" s="10"/>
    </row>
    <row r="42" spans="2:14" ht="12.75">
      <c r="B42" s="9"/>
      <c r="C42" s="12"/>
      <c r="D42" s="23"/>
      <c r="E42" s="50"/>
      <c r="I42" s="9"/>
      <c r="J42" s="12"/>
      <c r="K42" s="23"/>
      <c r="L42" s="50"/>
      <c r="N42" s="10"/>
    </row>
    <row r="43" spans="2:14" ht="12.75">
      <c r="B43" s="10"/>
      <c r="C43" s="19"/>
      <c r="D43" s="20"/>
      <c r="E43" s="17"/>
      <c r="I43" s="10"/>
      <c r="J43" s="19"/>
      <c r="K43" s="20"/>
      <c r="L43" s="17"/>
      <c r="N43" s="10"/>
    </row>
    <row r="44" spans="2:14" ht="12.75">
      <c r="B44" s="10"/>
      <c r="C44" s="16"/>
      <c r="D44" s="13"/>
      <c r="E44" s="20"/>
      <c r="F44" s="51"/>
      <c r="I44" s="10"/>
      <c r="J44" s="16"/>
      <c r="K44" s="13"/>
      <c r="L44" s="20"/>
      <c r="M44" s="51"/>
      <c r="N44" s="10"/>
    </row>
    <row r="45" spans="5:14" ht="12.75">
      <c r="E45" s="39"/>
      <c r="G45" s="10"/>
      <c r="L45" s="39"/>
      <c r="N45" s="10"/>
    </row>
    <row r="46" spans="2:14" ht="12.75">
      <c r="B46" s="10"/>
      <c r="C46" s="52"/>
      <c r="D46" s="21"/>
      <c r="E46" s="18"/>
      <c r="G46" s="10"/>
      <c r="I46" s="10"/>
      <c r="J46" s="52"/>
      <c r="K46" s="21"/>
      <c r="L46" s="18"/>
      <c r="N46" s="10"/>
    </row>
    <row r="47" spans="2:14" ht="12.75">
      <c r="B47" s="10"/>
      <c r="C47" s="21"/>
      <c r="D47" s="24"/>
      <c r="E47" s="21"/>
      <c r="F47" s="10"/>
      <c r="G47" s="10"/>
      <c r="I47" s="10"/>
      <c r="J47" s="21"/>
      <c r="K47" s="24"/>
      <c r="L47" s="21"/>
      <c r="M47" s="21"/>
      <c r="N47" s="10"/>
    </row>
    <row r="48" spans="2:14" ht="12.75">
      <c r="B48" s="10"/>
      <c r="C48" s="24"/>
      <c r="D48" s="21"/>
      <c r="E48" s="52"/>
      <c r="F48" s="21"/>
      <c r="G48" s="10"/>
      <c r="I48" s="10"/>
      <c r="J48" s="24"/>
      <c r="K48" s="21"/>
      <c r="L48" s="52"/>
      <c r="M48" s="21"/>
      <c r="N48" s="10"/>
    </row>
    <row r="49" spans="2:14" ht="12.75">
      <c r="B49" s="10"/>
      <c r="C49" s="52"/>
      <c r="D49" s="21"/>
      <c r="E49" s="24"/>
      <c r="F49" s="21"/>
      <c r="G49" s="10"/>
      <c r="I49" s="10"/>
      <c r="J49" s="52"/>
      <c r="K49" s="21"/>
      <c r="L49" s="24"/>
      <c r="M49" s="21"/>
      <c r="N49" s="10"/>
    </row>
    <row r="50" spans="2:14" ht="12.75">
      <c r="B50" s="10"/>
      <c r="C50" s="21"/>
      <c r="D50" s="52"/>
      <c r="E50" s="21"/>
      <c r="F50" s="52"/>
      <c r="G50" s="10"/>
      <c r="I50" s="10"/>
      <c r="J50" s="21"/>
      <c r="K50" s="52"/>
      <c r="L50" s="21"/>
      <c r="M50" s="52"/>
      <c r="N50" s="10"/>
    </row>
    <row r="51" spans="2:14" ht="12.75">
      <c r="B51" s="10"/>
      <c r="C51" s="21"/>
      <c r="D51" s="24"/>
      <c r="E51" s="21"/>
      <c r="F51" s="24"/>
      <c r="G51" s="21"/>
      <c r="I51" s="10"/>
      <c r="J51" s="21"/>
      <c r="K51" s="24"/>
      <c r="L51" s="21"/>
      <c r="M51" s="24"/>
      <c r="N51" s="10"/>
    </row>
    <row r="52" spans="2:14" ht="12.75">
      <c r="B52" s="10"/>
      <c r="C52" s="24"/>
      <c r="D52" s="21"/>
      <c r="E52" s="52"/>
      <c r="F52" s="21"/>
      <c r="G52" s="10"/>
      <c r="I52" s="10"/>
      <c r="J52" s="24"/>
      <c r="K52" s="21"/>
      <c r="L52" s="52"/>
      <c r="M52" s="21"/>
      <c r="N52" s="10"/>
    </row>
    <row r="53" spans="2:14" ht="12.75">
      <c r="B53" s="10"/>
      <c r="C53" s="10"/>
      <c r="D53" s="10"/>
      <c r="E53" s="10"/>
      <c r="I53" s="10"/>
      <c r="J53" s="10"/>
      <c r="K53" s="10"/>
      <c r="L53" s="10"/>
      <c r="M53" s="10"/>
      <c r="N53" s="10"/>
    </row>
    <row r="59" ht="12.75">
      <c r="A59" s="26"/>
    </row>
  </sheetData>
  <sheetProtection/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A27:A28"/>
    <mergeCell ref="B27:B28"/>
    <mergeCell ref="C27:C28"/>
    <mergeCell ref="D27:D28"/>
    <mergeCell ref="I27:I28"/>
    <mergeCell ref="J27:J28"/>
    <mergeCell ref="K27:K28"/>
    <mergeCell ref="H25:H26"/>
    <mergeCell ref="H27:H28"/>
    <mergeCell ref="I25:I26"/>
    <mergeCell ref="J25:J26"/>
    <mergeCell ref="K25:K26"/>
    <mergeCell ref="A25:A26"/>
    <mergeCell ref="B25:B26"/>
    <mergeCell ref="C25:C26"/>
    <mergeCell ref="D25:D26"/>
    <mergeCell ref="I23:I24"/>
    <mergeCell ref="J23:J24"/>
    <mergeCell ref="K23:K24"/>
    <mergeCell ref="A23:A24"/>
    <mergeCell ref="B23:B24"/>
    <mergeCell ref="C23:C24"/>
    <mergeCell ref="D23:D24"/>
    <mergeCell ref="H23:H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A1:G1"/>
    <mergeCell ref="A2:G2"/>
    <mergeCell ref="A3:G3"/>
    <mergeCell ref="H1:N1"/>
    <mergeCell ref="H2:N2"/>
    <mergeCell ref="C5:C6"/>
    <mergeCell ref="D5:D6"/>
    <mergeCell ref="H3:N3"/>
    <mergeCell ref="A4:B4"/>
    <mergeCell ref="I7:I8"/>
    <mergeCell ref="J7:J8"/>
    <mergeCell ref="A5:A6"/>
    <mergeCell ref="K7:K8"/>
    <mergeCell ref="A7:A8"/>
    <mergeCell ref="B7:B8"/>
    <mergeCell ref="C7:C8"/>
    <mergeCell ref="D7:D8"/>
    <mergeCell ref="H7:H8"/>
    <mergeCell ref="B5:B6"/>
    <mergeCell ref="K5:K6"/>
    <mergeCell ref="H5:H6"/>
    <mergeCell ref="I5:I6"/>
    <mergeCell ref="J5:J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tabSelected="1" zoomScalePageLayoutView="0" workbookViewId="0" topLeftCell="A1">
      <selection activeCell="A1" sqref="A1:H1"/>
    </sheetView>
  </sheetViews>
  <sheetFormatPr defaultColWidth="9.140625" defaultRowHeight="12.75"/>
  <sheetData>
    <row r="1" spans="1:8" ht="46.5" customHeight="1" thickBot="1">
      <c r="A1" s="164" t="str">
        <f>'[1]реквизиты'!$A$2</f>
        <v>of the World Cup Stage by Sambo among men and women and on combat sambo for the prize of The President of Kazakhstan N.A.Nazarbaev</v>
      </c>
      <c r="B1" s="165"/>
      <c r="C1" s="165"/>
      <c r="D1" s="165"/>
      <c r="E1" s="165"/>
      <c r="F1" s="165"/>
      <c r="G1" s="165"/>
      <c r="H1" s="166"/>
    </row>
    <row r="2" spans="1:8" ht="12.75">
      <c r="A2" s="167" t="str">
        <f>'[1]реквизиты'!$A$3</f>
        <v>January 27-30. 2012 , Uralsk, Kazakhstan</v>
      </c>
      <c r="B2" s="167"/>
      <c r="C2" s="167"/>
      <c r="D2" s="167"/>
      <c r="E2" s="167"/>
      <c r="F2" s="167"/>
      <c r="G2" s="167"/>
      <c r="H2" s="167"/>
    </row>
    <row r="3" spans="1:8" ht="18">
      <c r="A3" s="168" t="s">
        <v>60</v>
      </c>
      <c r="B3" s="168"/>
      <c r="C3" s="168"/>
      <c r="D3" s="168"/>
      <c r="E3" s="168"/>
      <c r="F3" s="168"/>
      <c r="G3" s="168"/>
      <c r="H3" s="168"/>
    </row>
    <row r="4" spans="2:8" ht="18">
      <c r="B4" s="78"/>
      <c r="C4" s="169" t="str">
        <f>'пр.взв.'!A4</f>
        <v>Weight category 74  kg </v>
      </c>
      <c r="D4" s="169"/>
      <c r="E4" s="169"/>
      <c r="F4" s="169"/>
      <c r="G4" s="169"/>
      <c r="H4" s="79"/>
    </row>
    <row r="5" spans="1:8" ht="18.75" thickBot="1">
      <c r="A5" s="79"/>
      <c r="B5" s="79"/>
      <c r="C5" s="79"/>
      <c r="D5" s="79"/>
      <c r="E5" s="79"/>
      <c r="F5" s="79"/>
      <c r="G5" s="79"/>
      <c r="H5" s="79"/>
    </row>
    <row r="6" spans="1:10" ht="18">
      <c r="A6" s="182" t="s">
        <v>57</v>
      </c>
      <c r="B6" s="177" t="str">
        <f>VLOOKUP(J6,'пр.взв.'!B7:F70,2,FALSE)</f>
        <v>KURZHEV UALI</v>
      </c>
      <c r="C6" s="177"/>
      <c r="D6" s="177"/>
      <c r="E6" s="177"/>
      <c r="F6" s="177"/>
      <c r="G6" s="177"/>
      <c r="H6" s="172">
        <f>VLOOKUP(J6,'пр.взв.'!B7:F70,3,FALSE)</f>
        <v>1989</v>
      </c>
      <c r="I6" s="79"/>
      <c r="J6" s="80">
        <f>'пр.хода'!M40</f>
        <v>4</v>
      </c>
    </row>
    <row r="7" spans="1:10" ht="18">
      <c r="A7" s="183"/>
      <c r="B7" s="178"/>
      <c r="C7" s="178"/>
      <c r="D7" s="178"/>
      <c r="E7" s="178"/>
      <c r="F7" s="178"/>
      <c r="G7" s="178"/>
      <c r="H7" s="161"/>
      <c r="I7" s="79"/>
      <c r="J7" s="80"/>
    </row>
    <row r="8" spans="1:10" ht="18">
      <c r="A8" s="183"/>
      <c r="B8" s="160" t="str">
        <f>VLOOKUP(J6,'пр.взв.'!B7:F70,4,FALSE)</f>
        <v>RUS</v>
      </c>
      <c r="C8" s="160"/>
      <c r="D8" s="160"/>
      <c r="E8" s="160"/>
      <c r="F8" s="160"/>
      <c r="G8" s="160"/>
      <c r="H8" s="161"/>
      <c r="I8" s="79"/>
      <c r="J8" s="80"/>
    </row>
    <row r="9" spans="1:10" ht="18.75" thickBot="1">
      <c r="A9" s="184"/>
      <c r="B9" s="162"/>
      <c r="C9" s="162"/>
      <c r="D9" s="162"/>
      <c r="E9" s="162"/>
      <c r="F9" s="162"/>
      <c r="G9" s="162"/>
      <c r="H9" s="163"/>
      <c r="I9" s="79"/>
      <c r="J9" s="80"/>
    </row>
    <row r="10" spans="1:10" ht="18.75" thickBot="1">
      <c r="A10" s="79"/>
      <c r="B10" s="79"/>
      <c r="C10" s="79"/>
      <c r="D10" s="79"/>
      <c r="E10" s="79"/>
      <c r="F10" s="79"/>
      <c r="G10" s="79"/>
      <c r="H10" s="79"/>
      <c r="I10" s="79"/>
      <c r="J10" s="80"/>
    </row>
    <row r="11" spans="1:10" ht="18" customHeight="1">
      <c r="A11" s="179" t="s">
        <v>58</v>
      </c>
      <c r="B11" s="177" t="str">
        <f>VLOOKUP(J11,'пр.взв.'!B2:F75,2,FALSE)</f>
        <v>ALKEI ASILBEK</v>
      </c>
      <c r="C11" s="177"/>
      <c r="D11" s="177"/>
      <c r="E11" s="177"/>
      <c r="F11" s="177"/>
      <c r="G11" s="177"/>
      <c r="H11" s="172">
        <f>VLOOKUP(J11,'пр.взв.'!B2:F75,3,FALSE)</f>
        <v>1983</v>
      </c>
      <c r="I11" s="79"/>
      <c r="J11" s="80">
        <f>'пр.хода'!O9</f>
        <v>15</v>
      </c>
    </row>
    <row r="12" spans="1:10" ht="18" customHeight="1">
      <c r="A12" s="180"/>
      <c r="B12" s="178"/>
      <c r="C12" s="178"/>
      <c r="D12" s="178"/>
      <c r="E12" s="178"/>
      <c r="F12" s="178"/>
      <c r="G12" s="178"/>
      <c r="H12" s="161"/>
      <c r="I12" s="79"/>
      <c r="J12" s="80"/>
    </row>
    <row r="13" spans="1:10" ht="18">
      <c r="A13" s="180"/>
      <c r="B13" s="160" t="str">
        <f>VLOOKUP(J11,'пр.взв.'!B2:F75,4,FALSE)</f>
        <v>KAZ</v>
      </c>
      <c r="C13" s="160"/>
      <c r="D13" s="160"/>
      <c r="E13" s="160"/>
      <c r="F13" s="160"/>
      <c r="G13" s="160"/>
      <c r="H13" s="161"/>
      <c r="I13" s="79"/>
      <c r="J13" s="80"/>
    </row>
    <row r="14" spans="1:10" ht="18.75" thickBot="1">
      <c r="A14" s="181"/>
      <c r="B14" s="162"/>
      <c r="C14" s="162"/>
      <c r="D14" s="162"/>
      <c r="E14" s="162"/>
      <c r="F14" s="162"/>
      <c r="G14" s="162"/>
      <c r="H14" s="163"/>
      <c r="I14" s="79"/>
      <c r="J14" s="80"/>
    </row>
    <row r="15" spans="1:10" ht="18.75" thickBot="1">
      <c r="A15" s="79"/>
      <c r="B15" s="79"/>
      <c r="C15" s="79"/>
      <c r="D15" s="79"/>
      <c r="E15" s="79"/>
      <c r="F15" s="79"/>
      <c r="G15" s="79"/>
      <c r="H15" s="79"/>
      <c r="I15" s="79"/>
      <c r="J15" s="80"/>
    </row>
    <row r="16" spans="1:10" ht="18" customHeight="1">
      <c r="A16" s="174" t="s">
        <v>59</v>
      </c>
      <c r="B16" s="177" t="str">
        <f>VLOOKUP(J16,'пр.взв.'!B1:F80,2,FALSE)</f>
        <v>GULIYEV ZULFUGAR</v>
      </c>
      <c r="C16" s="177"/>
      <c r="D16" s="177"/>
      <c r="E16" s="177"/>
      <c r="F16" s="177"/>
      <c r="G16" s="177"/>
      <c r="H16" s="172">
        <f>VLOOKUP(J16,'пр.взв.'!B1:F80,3,FALSE)</f>
        <v>1991</v>
      </c>
      <c r="I16" s="79"/>
      <c r="J16" s="80">
        <f>'пр.хода'!N76</f>
        <v>1</v>
      </c>
    </row>
    <row r="17" spans="1:10" ht="18" customHeight="1">
      <c r="A17" s="175"/>
      <c r="B17" s="178"/>
      <c r="C17" s="178"/>
      <c r="D17" s="178"/>
      <c r="E17" s="178"/>
      <c r="F17" s="178"/>
      <c r="G17" s="178"/>
      <c r="H17" s="161"/>
      <c r="I17" s="79"/>
      <c r="J17" s="80"/>
    </row>
    <row r="18" spans="1:10" ht="18">
      <c r="A18" s="175"/>
      <c r="B18" s="160" t="str">
        <f>VLOOKUP(J16,'пр.взв.'!B1:F80,4,FALSE)</f>
        <v>AZE</v>
      </c>
      <c r="C18" s="160"/>
      <c r="D18" s="160"/>
      <c r="E18" s="160"/>
      <c r="F18" s="160"/>
      <c r="G18" s="160"/>
      <c r="H18" s="161"/>
      <c r="I18" s="79"/>
      <c r="J18" s="80"/>
    </row>
    <row r="19" spans="1:10" ht="18.75" thickBot="1">
      <c r="A19" s="176"/>
      <c r="B19" s="162"/>
      <c r="C19" s="162"/>
      <c r="D19" s="162"/>
      <c r="E19" s="162"/>
      <c r="F19" s="162"/>
      <c r="G19" s="162"/>
      <c r="H19" s="163"/>
      <c r="I19" s="79"/>
      <c r="J19" s="80"/>
    </row>
    <row r="20" spans="1:10" ht="18">
      <c r="A20" s="79"/>
      <c r="B20" s="79"/>
      <c r="C20" s="79"/>
      <c r="D20" s="79"/>
      <c r="E20" s="79"/>
      <c r="F20" s="79"/>
      <c r="G20" s="79"/>
      <c r="H20" s="79"/>
      <c r="I20" s="79"/>
      <c r="J20" s="80"/>
    </row>
    <row r="21" spans="1:10" ht="18" customHeight="1" hidden="1">
      <c r="A21" s="174" t="s">
        <v>59</v>
      </c>
      <c r="B21" s="177" t="e">
        <f>VLOOKUP(J21,'пр.взв.'!B2:F85,2,FALSE)</f>
        <v>#N/A</v>
      </c>
      <c r="C21" s="177"/>
      <c r="D21" s="177"/>
      <c r="E21" s="177"/>
      <c r="F21" s="177"/>
      <c r="G21" s="177"/>
      <c r="H21" s="172" t="e">
        <f>VLOOKUP(J21,'пр.взв.'!B2:F85,3,FALSE)</f>
        <v>#N/A</v>
      </c>
      <c r="I21" s="79"/>
      <c r="J21" s="80">
        <v>0</v>
      </c>
    </row>
    <row r="22" spans="1:10" ht="18" customHeight="1" hidden="1">
      <c r="A22" s="175"/>
      <c r="B22" s="178"/>
      <c r="C22" s="178"/>
      <c r="D22" s="178"/>
      <c r="E22" s="178"/>
      <c r="F22" s="178"/>
      <c r="G22" s="178"/>
      <c r="H22" s="161"/>
      <c r="I22" s="79"/>
      <c r="J22" s="80"/>
    </row>
    <row r="23" spans="1:9" ht="18" hidden="1">
      <c r="A23" s="175"/>
      <c r="B23" s="160" t="e">
        <f>VLOOKUP(J21,'пр.взв.'!B2:F85,4,FALSE)</f>
        <v>#N/A</v>
      </c>
      <c r="C23" s="160"/>
      <c r="D23" s="160"/>
      <c r="E23" s="160"/>
      <c r="F23" s="160"/>
      <c r="G23" s="160"/>
      <c r="H23" s="161"/>
      <c r="I23" s="79"/>
    </row>
    <row r="24" spans="1:9" ht="18.75" hidden="1" thickBot="1">
      <c r="A24" s="176"/>
      <c r="B24" s="162"/>
      <c r="C24" s="162"/>
      <c r="D24" s="162"/>
      <c r="E24" s="162"/>
      <c r="F24" s="162"/>
      <c r="G24" s="162"/>
      <c r="H24" s="163"/>
      <c r="I24" s="79"/>
    </row>
    <row r="25" spans="1:8" ht="18">
      <c r="A25" s="79"/>
      <c r="B25" s="79"/>
      <c r="C25" s="79"/>
      <c r="D25" s="79"/>
      <c r="E25" s="79"/>
      <c r="F25" s="79"/>
      <c r="G25" s="79"/>
      <c r="H25" s="79"/>
    </row>
    <row r="26" spans="1:8" ht="18">
      <c r="A26" s="79" t="s">
        <v>61</v>
      </c>
      <c r="B26" s="79"/>
      <c r="C26" s="79"/>
      <c r="D26" s="79"/>
      <c r="E26" s="79"/>
      <c r="F26" s="79"/>
      <c r="G26" s="79"/>
      <c r="H26" s="79"/>
    </row>
    <row r="27" ht="13.5" thickBot="1"/>
    <row r="28" spans="1:8" ht="12.75" customHeight="1">
      <c r="A28" s="170"/>
      <c r="B28" s="171"/>
      <c r="C28" s="171"/>
      <c r="D28" s="171"/>
      <c r="E28" s="171"/>
      <c r="F28" s="171"/>
      <c r="G28" s="171"/>
      <c r="H28" s="172"/>
    </row>
    <row r="29" spans="1:8" ht="13.5" customHeight="1" thickBot="1">
      <c r="A29" s="173"/>
      <c r="B29" s="162"/>
      <c r="C29" s="162"/>
      <c r="D29" s="162"/>
      <c r="E29" s="162"/>
      <c r="F29" s="162"/>
      <c r="G29" s="162"/>
      <c r="H29" s="163"/>
    </row>
    <row r="32" spans="1:8" ht="18">
      <c r="A32" s="79" t="s">
        <v>62</v>
      </c>
      <c r="B32" s="79"/>
      <c r="C32" s="79"/>
      <c r="D32" s="79"/>
      <c r="E32" s="79"/>
      <c r="F32" s="79"/>
      <c r="G32" s="79"/>
      <c r="H32" s="79"/>
    </row>
    <row r="33" spans="1:8" ht="18">
      <c r="A33" s="79"/>
      <c r="B33" s="79"/>
      <c r="C33" s="79"/>
      <c r="D33" s="79"/>
      <c r="E33" s="79"/>
      <c r="F33" s="79"/>
      <c r="G33" s="79"/>
      <c r="H33" s="79"/>
    </row>
    <row r="34" spans="1:8" ht="18">
      <c r="A34" s="79"/>
      <c r="B34" s="79"/>
      <c r="C34" s="79"/>
      <c r="D34" s="79"/>
      <c r="E34" s="79"/>
      <c r="F34" s="79"/>
      <c r="G34" s="79"/>
      <c r="H34" s="79"/>
    </row>
    <row r="35" spans="1:8" ht="18">
      <c r="A35" s="81"/>
      <c r="B35" s="81"/>
      <c r="C35" s="81"/>
      <c r="D35" s="81"/>
      <c r="E35" s="81"/>
      <c r="F35" s="81"/>
      <c r="G35" s="81"/>
      <c r="H35" s="81"/>
    </row>
    <row r="36" spans="1:8" ht="18">
      <c r="A36" s="82"/>
      <c r="B36" s="82"/>
      <c r="C36" s="82"/>
      <c r="D36" s="82"/>
      <c r="E36" s="82"/>
      <c r="F36" s="82"/>
      <c r="G36" s="82"/>
      <c r="H36" s="82"/>
    </row>
    <row r="37" spans="1:8" ht="18">
      <c r="A37" s="81"/>
      <c r="B37" s="81"/>
      <c r="C37" s="81"/>
      <c r="D37" s="81"/>
      <c r="E37" s="81"/>
      <c r="F37" s="81"/>
      <c r="G37" s="81"/>
      <c r="H37" s="81"/>
    </row>
    <row r="38" spans="1:8" ht="18">
      <c r="A38" s="83"/>
      <c r="B38" s="83"/>
      <c r="C38" s="83"/>
      <c r="D38" s="83"/>
      <c r="E38" s="83"/>
      <c r="F38" s="83"/>
      <c r="G38" s="83"/>
      <c r="H38" s="83"/>
    </row>
    <row r="39" spans="1:8" ht="18">
      <c r="A39" s="81"/>
      <c r="B39" s="81"/>
      <c r="C39" s="81"/>
      <c r="D39" s="81"/>
      <c r="E39" s="81"/>
      <c r="F39" s="81"/>
      <c r="G39" s="81"/>
      <c r="H39" s="81"/>
    </row>
    <row r="40" spans="1:8" ht="18">
      <c r="A40" s="83"/>
      <c r="B40" s="83"/>
      <c r="C40" s="83"/>
      <c r="D40" s="83"/>
      <c r="E40" s="83"/>
      <c r="F40" s="83"/>
      <c r="G40" s="83"/>
      <c r="H40" s="83"/>
    </row>
  </sheetData>
  <sheetProtection/>
  <mergeCells count="21">
    <mergeCell ref="B18:H19"/>
    <mergeCell ref="A16:A19"/>
    <mergeCell ref="B6:G7"/>
    <mergeCell ref="H16:H17"/>
    <mergeCell ref="H11:H12"/>
    <mergeCell ref="B16:G17"/>
    <mergeCell ref="A11:A14"/>
    <mergeCell ref="B11:G12"/>
    <mergeCell ref="A6:A9"/>
    <mergeCell ref="H6:H7"/>
    <mergeCell ref="A28:H29"/>
    <mergeCell ref="A21:A24"/>
    <mergeCell ref="B21:G22"/>
    <mergeCell ref="H21:H22"/>
    <mergeCell ref="B23:H24"/>
    <mergeCell ref="B8:H9"/>
    <mergeCell ref="B13:H14"/>
    <mergeCell ref="A1:H1"/>
    <mergeCell ref="A2:H2"/>
    <mergeCell ref="A3:H3"/>
    <mergeCell ref="C4:G4"/>
  </mergeCells>
  <printOptions/>
  <pageMargins left="0.75" right="0.75" top="0.43" bottom="0.57" header="0.28" footer="0.36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T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22.7109375" style="0" customWidth="1"/>
    <col min="3" max="3" width="6.7109375" style="0" customWidth="1"/>
    <col min="4" max="4" width="6.00390625" style="0" customWidth="1"/>
    <col min="5" max="5" width="3.7109375" style="0" customWidth="1"/>
    <col min="6" max="6" width="2.8515625" style="0" customWidth="1"/>
    <col min="7" max="7" width="3.7109375" style="0" customWidth="1"/>
    <col min="8" max="8" width="3.28125" style="0" customWidth="1"/>
    <col min="9" max="9" width="3.7109375" style="0" customWidth="1"/>
    <col min="10" max="10" width="2.57421875" style="0" customWidth="1"/>
    <col min="11" max="11" width="3.7109375" style="0" customWidth="1"/>
    <col min="12" max="13" width="3.00390625" style="0" customWidth="1"/>
    <col min="14" max="14" width="4.8515625" style="0" customWidth="1"/>
    <col min="15" max="15" width="2.421875" style="0" customWidth="1"/>
    <col min="16" max="16" width="19.00390625" style="0" customWidth="1"/>
    <col min="17" max="17" width="5.8515625" style="0" customWidth="1"/>
  </cols>
  <sheetData>
    <row r="1" spans="4:15" ht="17.25" customHeight="1">
      <c r="D1" s="201" t="s">
        <v>42</v>
      </c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61"/>
    </row>
    <row r="2" spans="2:20" ht="49.5" customHeight="1">
      <c r="B2" s="63"/>
      <c r="C2" s="205" t="str">
        <f>HYPERLINK('[1]реквизиты'!$A$2)</f>
        <v>of the World Cup Stage by Sambo among men and women and on combat sambo for the prize of The President of Kazakhstan N.A.Nazarbaev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59"/>
      <c r="Q2" s="59"/>
      <c r="R2" s="59"/>
      <c r="S2" s="59"/>
      <c r="T2" s="59"/>
    </row>
    <row r="3" spans="2:17" ht="17.25" customHeight="1" thickBot="1">
      <c r="B3" s="64"/>
      <c r="D3" s="229" t="str">
        <f>HYPERLINK('[1]реквизиты'!$A$3)</f>
        <v>January 27-30. 2012 , Uralsk, Kazakhstan</v>
      </c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62"/>
      <c r="P3" s="62"/>
      <c r="Q3" s="54"/>
    </row>
    <row r="4" spans="4:14" ht="15.75" customHeight="1" thickBot="1">
      <c r="D4" s="230" t="str">
        <f>HYPERLINK('пр.взв.'!A4)</f>
        <v>Weight category 74  kg </v>
      </c>
      <c r="E4" s="231"/>
      <c r="F4" s="231"/>
      <c r="G4" s="231"/>
      <c r="H4" s="231"/>
      <c r="I4" s="231"/>
      <c r="J4" s="231"/>
      <c r="K4" s="231"/>
      <c r="L4" s="231"/>
      <c r="M4" s="231"/>
      <c r="N4" s="232"/>
    </row>
    <row r="5" spans="5:13" ht="9" customHeight="1">
      <c r="E5" s="85"/>
      <c r="F5" s="10"/>
      <c r="G5" s="65"/>
      <c r="H5" s="10"/>
      <c r="I5" s="10"/>
      <c r="J5" s="10"/>
      <c r="K5" s="10"/>
      <c r="L5" s="10"/>
      <c r="M5" s="10"/>
    </row>
    <row r="6" spans="1:14" ht="9" customHeight="1" thickBot="1">
      <c r="A6" s="220" t="s">
        <v>34</v>
      </c>
      <c r="B6" s="191" t="s">
        <v>43</v>
      </c>
      <c r="E6" s="10"/>
      <c r="F6" s="10"/>
      <c r="G6" s="53"/>
      <c r="H6" s="10"/>
      <c r="I6" s="10"/>
      <c r="J6" s="10"/>
      <c r="K6" s="53"/>
      <c r="L6" s="10"/>
      <c r="M6" s="10"/>
      <c r="N6" s="10"/>
    </row>
    <row r="7" spans="1:18" ht="9" customHeight="1" thickBot="1">
      <c r="A7" s="221"/>
      <c r="B7" s="192"/>
      <c r="E7" s="10"/>
      <c r="F7" s="10"/>
      <c r="G7" s="65"/>
      <c r="H7" s="10"/>
      <c r="I7" s="10"/>
      <c r="J7" s="10"/>
      <c r="K7" s="65"/>
      <c r="L7" s="10"/>
      <c r="M7" s="10"/>
      <c r="N7" s="202">
        <v>1</v>
      </c>
      <c r="O7" s="224">
        <f>M40</f>
        <v>4</v>
      </c>
      <c r="P7" s="225" t="str">
        <f>VLOOKUP(O7,'пр.взв.'!B7:E70,2,FALSE)</f>
        <v>KURZHEV UALI</v>
      </c>
      <c r="Q7" s="223" t="str">
        <f>VLOOKUP(O7,'пр.взв.'!B7:E70,4,FALSE)</f>
        <v>RUS</v>
      </c>
      <c r="R7" s="60"/>
    </row>
    <row r="8" spans="1:18" ht="9" customHeight="1" thickBot="1">
      <c r="A8" s="189">
        <v>1</v>
      </c>
      <c r="B8" s="135" t="str">
        <f>VLOOKUP(A8,'пр.взв.'!B7:E70,2,FALSE)</f>
        <v>GULIYEV ZULFUGAR</v>
      </c>
      <c r="C8" s="137">
        <f>VLOOKUP(A8,'пр.взв.'!B7:E70,3,FALSE)</f>
        <v>1991</v>
      </c>
      <c r="D8" s="131" t="str">
        <f>VLOOKUP(A8,'пр.взв.'!B7:E70,4,FALSE)</f>
        <v>AZE</v>
      </c>
      <c r="I8" s="53"/>
      <c r="J8" s="10"/>
      <c r="K8" s="10"/>
      <c r="L8" s="10"/>
      <c r="M8" s="53"/>
      <c r="N8" s="203"/>
      <c r="O8" s="222"/>
      <c r="P8" s="206"/>
      <c r="Q8" s="213"/>
      <c r="R8" s="60"/>
    </row>
    <row r="9" spans="1:18" ht="9" customHeight="1">
      <c r="A9" s="190"/>
      <c r="B9" s="136"/>
      <c r="C9" s="138"/>
      <c r="D9" s="132"/>
      <c r="E9" s="227">
        <v>1</v>
      </c>
      <c r="G9" s="10"/>
      <c r="H9" s="10"/>
      <c r="I9" s="65"/>
      <c r="J9" s="10"/>
      <c r="K9" s="10"/>
      <c r="L9" s="10"/>
      <c r="M9" s="65"/>
      <c r="N9" s="204">
        <v>2</v>
      </c>
      <c r="O9" s="222">
        <v>15</v>
      </c>
      <c r="P9" s="206" t="str">
        <f>'пр.взв.'!C15</f>
        <v>ALKEI ASILBEK</v>
      </c>
      <c r="Q9" s="213" t="str">
        <f>VLOOKUP(O9,'пр.взв.'!B7:F70,4,FALSE)</f>
        <v>KAZ</v>
      </c>
      <c r="R9" s="60"/>
    </row>
    <row r="10" spans="1:18" ht="9" customHeight="1" thickBot="1">
      <c r="A10" s="187">
        <v>17</v>
      </c>
      <c r="B10" s="139" t="str">
        <f>VLOOKUP(A10,'пр.взв.'!B7:E70,2,FALSE)</f>
        <v> KANAPECKAS VALDAS</v>
      </c>
      <c r="C10" s="140">
        <f>VLOOKUP(A10,'пр.взв.'!B7:E70,3,FALSE)</f>
        <v>1986</v>
      </c>
      <c r="D10" s="143" t="str">
        <f>VLOOKUP(A10,'пр.взв.'!B7:E70,4,FALSE)</f>
        <v>LUT</v>
      </c>
      <c r="E10" s="228"/>
      <c r="F10" s="15"/>
      <c r="G10" s="36"/>
      <c r="I10" s="10"/>
      <c r="J10" s="10"/>
      <c r="K10" s="53"/>
      <c r="L10" s="10"/>
      <c r="M10" s="10"/>
      <c r="N10" s="203"/>
      <c r="O10" s="222"/>
      <c r="P10" s="206"/>
      <c r="Q10" s="213"/>
      <c r="R10" s="60"/>
    </row>
    <row r="11" spans="1:18" ht="9" customHeight="1" thickBot="1">
      <c r="A11" s="188"/>
      <c r="B11" s="136"/>
      <c r="C11" s="138"/>
      <c r="D11" s="132"/>
      <c r="F11" s="10"/>
      <c r="G11" s="195">
        <v>1</v>
      </c>
      <c r="H11" s="10"/>
      <c r="I11" s="10"/>
      <c r="J11" s="10"/>
      <c r="K11" s="65"/>
      <c r="L11" s="10"/>
      <c r="M11" s="10"/>
      <c r="N11" s="204">
        <v>3</v>
      </c>
      <c r="O11" s="222">
        <f>N76</f>
        <v>1</v>
      </c>
      <c r="P11" s="206" t="str">
        <f>'пр.взв.'!C7</f>
        <v>GULIYEV ZULFUGAR</v>
      </c>
      <c r="Q11" s="226" t="str">
        <f>VLOOKUP(O11,'пр.взв.'!B7:E70,4,FALSE)</f>
        <v>AZE</v>
      </c>
      <c r="R11" s="60"/>
    </row>
    <row r="12" spans="1:18" ht="9" customHeight="1" thickBot="1">
      <c r="A12" s="189">
        <v>9</v>
      </c>
      <c r="B12" s="135" t="str">
        <f>VLOOKUP(A12,'пр.взв.'!B7:E70,2,FALSE)</f>
        <v>GABDESHOV AIBEK</v>
      </c>
      <c r="C12" s="137">
        <f>VLOOKUP(A12,'пр.взв.'!B7:E70,3,FALSE)</f>
        <v>1986</v>
      </c>
      <c r="D12" s="131" t="str">
        <f>VLOOKUP(A12,'пр.взв.'!B7:E70,4,FALSE)</f>
        <v>KAZ</v>
      </c>
      <c r="F12" s="10"/>
      <c r="G12" s="196"/>
      <c r="H12" s="15"/>
      <c r="I12" s="36"/>
      <c r="M12" s="10"/>
      <c r="N12" s="203"/>
      <c r="O12" s="222"/>
      <c r="P12" s="206"/>
      <c r="Q12" s="226"/>
      <c r="R12" s="60"/>
    </row>
    <row r="13" spans="1:18" ht="9" customHeight="1">
      <c r="A13" s="190"/>
      <c r="B13" s="136"/>
      <c r="C13" s="138"/>
      <c r="D13" s="132"/>
      <c r="E13" s="227">
        <v>9</v>
      </c>
      <c r="F13" s="9"/>
      <c r="G13" s="36"/>
      <c r="H13" s="10"/>
      <c r="I13" s="36"/>
      <c r="N13" s="204">
        <v>4</v>
      </c>
      <c r="O13" s="222">
        <v>2</v>
      </c>
      <c r="P13" s="206" t="str">
        <f>'пр.взв.'!C9</f>
        <v>KARIMOV  SAMIR</v>
      </c>
      <c r="Q13" s="213" t="str">
        <f>VLOOKUP(O13,'пр.взв.'!B7:E70,4,FALSE)</f>
        <v>AZE</v>
      </c>
      <c r="R13" s="60"/>
    </row>
    <row r="14" spans="1:18" ht="9" customHeight="1" thickBot="1">
      <c r="A14" s="187">
        <v>25</v>
      </c>
      <c r="B14" s="150" t="e">
        <f>VLOOKUP(A14,'пр.взв.'!B7:E70,2,FALSE)</f>
        <v>#N/A</v>
      </c>
      <c r="C14" s="152" t="e">
        <f>VLOOKUP(A14,'пр.взв.'!B7:E70,3,FALSE)</f>
        <v>#N/A</v>
      </c>
      <c r="D14" s="154" t="e">
        <f>VLOOKUP(A14,'пр.взв.'!B7:E70,4,FALSE)</f>
        <v>#N/A</v>
      </c>
      <c r="E14" s="228"/>
      <c r="G14" s="10"/>
      <c r="H14" s="10"/>
      <c r="I14" s="36"/>
      <c r="N14" s="203"/>
      <c r="O14" s="222"/>
      <c r="P14" s="206"/>
      <c r="Q14" s="213"/>
      <c r="R14" s="60"/>
    </row>
    <row r="15" spans="1:18" ht="9" customHeight="1" thickBot="1">
      <c r="A15" s="188"/>
      <c r="B15" s="151"/>
      <c r="C15" s="153"/>
      <c r="D15" s="155"/>
      <c r="G15" s="10"/>
      <c r="H15" s="10"/>
      <c r="I15" s="195">
        <v>1</v>
      </c>
      <c r="N15" s="197" t="s">
        <v>94</v>
      </c>
      <c r="O15" s="222">
        <v>5</v>
      </c>
      <c r="P15" s="219" t="str">
        <f>'пр.взв.'!C33</f>
        <v>RADZHABOV SAYFIDDIN</v>
      </c>
      <c r="Q15" s="213" t="str">
        <f>VLOOKUP(O15,'пр.взв.'!B7:E70,4,FALSE)</f>
        <v>TJK</v>
      </c>
      <c r="R15" s="60"/>
    </row>
    <row r="16" spans="1:18" ht="9" customHeight="1" thickBot="1">
      <c r="A16" s="189">
        <v>5</v>
      </c>
      <c r="B16" s="135" t="str">
        <f>VLOOKUP(A16,'пр.взв.'!B7:E70,2,FALSE)</f>
        <v>RADZHABOV SAYFIDDIN</v>
      </c>
      <c r="C16" s="137" t="str">
        <f>VLOOKUP(A16,'пр.взв.'!B7:E70,3,FALSE)</f>
        <v>1990</v>
      </c>
      <c r="D16" s="131" t="str">
        <f>VLOOKUP(A16,'пр.взв.'!B7:E70,4,FALSE)</f>
        <v>TJK</v>
      </c>
      <c r="G16" s="10"/>
      <c r="H16" s="10"/>
      <c r="I16" s="196"/>
      <c r="J16" s="41"/>
      <c r="N16" s="198"/>
      <c r="O16" s="222"/>
      <c r="P16" s="206"/>
      <c r="Q16" s="213"/>
      <c r="R16" s="60"/>
    </row>
    <row r="17" spans="1:18" ht="9" customHeight="1">
      <c r="A17" s="190"/>
      <c r="B17" s="136"/>
      <c r="C17" s="138"/>
      <c r="D17" s="132"/>
      <c r="E17" s="227">
        <v>5</v>
      </c>
      <c r="G17" s="10"/>
      <c r="H17" s="10"/>
      <c r="I17" s="36"/>
      <c r="J17" s="39"/>
      <c r="N17" s="197" t="s">
        <v>94</v>
      </c>
      <c r="O17" s="222">
        <v>3</v>
      </c>
      <c r="P17" s="206" t="str">
        <f>'пр.взв.'!C25</f>
        <v>LEBEDEV ILYA</v>
      </c>
      <c r="Q17" s="213" t="str">
        <f>VLOOKUP(O17,'пр.взв.'!B7:E70,4,FALSE)</f>
        <v>RUS</v>
      </c>
      <c r="R17" s="60"/>
    </row>
    <row r="18" spans="1:18" ht="9" customHeight="1" thickBot="1">
      <c r="A18" s="187">
        <v>21</v>
      </c>
      <c r="B18" s="150" t="e">
        <f>VLOOKUP(A18,'пр.взв.'!B7:E70,2,FALSE)</f>
        <v>#N/A</v>
      </c>
      <c r="C18" s="152" t="e">
        <f>VLOOKUP(A18,'пр.взв.'!B7:E70,3,FALSE)</f>
        <v>#N/A</v>
      </c>
      <c r="D18" s="154" t="e">
        <f>VLOOKUP(A18,'пр.взв.'!B7:E70,4,FALSE)</f>
        <v>#N/A</v>
      </c>
      <c r="E18" s="228"/>
      <c r="F18" s="15"/>
      <c r="G18" s="36"/>
      <c r="H18" s="10"/>
      <c r="I18" s="36"/>
      <c r="J18" s="39"/>
      <c r="N18" s="198"/>
      <c r="O18" s="222"/>
      <c r="P18" s="206"/>
      <c r="Q18" s="213"/>
      <c r="R18" s="60"/>
    </row>
    <row r="19" spans="1:18" ht="9" customHeight="1" thickBot="1">
      <c r="A19" s="188"/>
      <c r="B19" s="151"/>
      <c r="C19" s="153"/>
      <c r="D19" s="155"/>
      <c r="F19" s="10"/>
      <c r="G19" s="195">
        <v>5</v>
      </c>
      <c r="H19" s="9"/>
      <c r="I19" s="36"/>
      <c r="J19" s="39"/>
      <c r="N19" s="197" t="s">
        <v>94</v>
      </c>
      <c r="O19" s="222">
        <v>6</v>
      </c>
      <c r="P19" s="219" t="str">
        <f>'пр.взв.'!C37</f>
        <v>IMOMOV NUSRATISHOKH</v>
      </c>
      <c r="Q19" s="213" t="str">
        <f>VLOOKUP(O19,'пр.взв.'!B7:E70,4,FALSE)</f>
        <v>TJK</v>
      </c>
      <c r="R19" s="60"/>
    </row>
    <row r="20" spans="1:18" ht="9" customHeight="1" thickBot="1">
      <c r="A20" s="189">
        <v>13</v>
      </c>
      <c r="B20" s="135" t="str">
        <f>VLOOKUP(A20,'пр.взв.'!B7:E70,2,FALSE)</f>
        <v>RAMAZANOV DAMIR</v>
      </c>
      <c r="C20" s="137">
        <f>VLOOKUP(A20,'пр.взв.'!B7:E70,3,FALSE)</f>
        <v>1989</v>
      </c>
      <c r="D20" s="131" t="str">
        <f>VLOOKUP(A20,'пр.взв.'!B7:E70,4,FALSE)</f>
        <v>KAZ</v>
      </c>
      <c r="F20" s="10"/>
      <c r="G20" s="196"/>
      <c r="H20" s="10"/>
      <c r="I20" s="10"/>
      <c r="J20" s="39"/>
      <c r="N20" s="198"/>
      <c r="O20" s="222"/>
      <c r="P20" s="206"/>
      <c r="Q20" s="213"/>
      <c r="R20" s="60"/>
    </row>
    <row r="21" spans="1:18" ht="9" customHeight="1">
      <c r="A21" s="190"/>
      <c r="B21" s="136"/>
      <c r="C21" s="138"/>
      <c r="D21" s="132"/>
      <c r="E21" s="227">
        <v>13</v>
      </c>
      <c r="F21" s="9"/>
      <c r="G21" s="36"/>
      <c r="H21" s="10"/>
      <c r="I21" s="10"/>
      <c r="J21" s="39"/>
      <c r="N21" s="197" t="s">
        <v>94</v>
      </c>
      <c r="O21" s="222">
        <v>8</v>
      </c>
      <c r="P21" s="219" t="str">
        <f>'пр.взв.'!C39</f>
        <v>SHAYKHOV SAYOD</v>
      </c>
      <c r="Q21" s="213" t="str">
        <f>VLOOKUP(O21,'пр.взв.'!B7:E70,4,FALSE)</f>
        <v>TJK</v>
      </c>
      <c r="R21" s="60"/>
    </row>
    <row r="22" spans="1:18" ht="9" customHeight="1" thickBot="1">
      <c r="A22" s="187">
        <v>29</v>
      </c>
      <c r="B22" s="150" t="e">
        <f>VLOOKUP(A22,'пр.взв.'!B7:E70,2,FALSE)</f>
        <v>#N/A</v>
      </c>
      <c r="C22" s="152" t="e">
        <f>VLOOKUP(A22,'пр.взв.'!B7:E70,3,FALSE)</f>
        <v>#N/A</v>
      </c>
      <c r="D22" s="154" t="e">
        <f>VLOOKUP(A22,'пр.взв.'!B7:E70,4,FALSE)</f>
        <v>#N/A</v>
      </c>
      <c r="E22" s="228"/>
      <c r="G22" s="10"/>
      <c r="H22" s="10"/>
      <c r="I22" s="10"/>
      <c r="J22" s="39"/>
      <c r="N22" s="198"/>
      <c r="O22" s="222"/>
      <c r="P22" s="206"/>
      <c r="Q22" s="213"/>
      <c r="R22" s="60"/>
    </row>
    <row r="23" spans="1:18" ht="9" customHeight="1" thickBot="1">
      <c r="A23" s="188"/>
      <c r="B23" s="151"/>
      <c r="C23" s="153"/>
      <c r="D23" s="155"/>
      <c r="G23" s="10"/>
      <c r="H23" s="10"/>
      <c r="I23" s="10"/>
      <c r="J23" s="39"/>
      <c r="K23" s="195">
        <v>15</v>
      </c>
      <c r="N23" s="197" t="s">
        <v>95</v>
      </c>
      <c r="O23" s="222">
        <v>9</v>
      </c>
      <c r="P23" s="206" t="str">
        <f>'пр.взв.'!C13</f>
        <v>GABDESHOV AIBEK</v>
      </c>
      <c r="Q23" s="213" t="str">
        <f>VLOOKUP(O23,'пр.взв.'!B7:E70,4,FALSE)</f>
        <v>KAZ</v>
      </c>
      <c r="R23" s="60"/>
    </row>
    <row r="24" spans="1:18" ht="9" customHeight="1" thickBot="1">
      <c r="A24" s="189">
        <v>3</v>
      </c>
      <c r="B24" s="135" t="str">
        <f>VLOOKUP(A24,'пр.взв.'!B7:E70,2,FALSE)</f>
        <v>LEBEDEV ILYA</v>
      </c>
      <c r="C24" s="137">
        <f>VLOOKUP(A24,'пр.взв.'!B7:E70,3,FALSE)</f>
        <v>1982</v>
      </c>
      <c r="D24" s="131" t="str">
        <f>VLOOKUP(A24,'пр.взв.'!B7:E70,4,FALSE)</f>
        <v>RUS</v>
      </c>
      <c r="G24" s="10"/>
      <c r="H24" s="10"/>
      <c r="I24" s="10"/>
      <c r="J24" s="39"/>
      <c r="K24" s="196"/>
      <c r="L24" s="41"/>
      <c r="N24" s="198"/>
      <c r="O24" s="222"/>
      <c r="P24" s="206"/>
      <c r="Q24" s="213"/>
      <c r="R24" s="60"/>
    </row>
    <row r="25" spans="1:18" ht="9" customHeight="1">
      <c r="A25" s="190"/>
      <c r="B25" s="136"/>
      <c r="C25" s="138"/>
      <c r="D25" s="132"/>
      <c r="E25" s="227">
        <v>3</v>
      </c>
      <c r="G25" s="10"/>
      <c r="H25" s="10"/>
      <c r="I25" s="10"/>
      <c r="J25" s="39"/>
      <c r="L25" s="39"/>
      <c r="N25" s="197" t="s">
        <v>95</v>
      </c>
      <c r="O25" s="222">
        <v>13</v>
      </c>
      <c r="P25" s="206" t="str">
        <f>'пр.взв.'!C17</f>
        <v>RAMAZANOV DAMIR</v>
      </c>
      <c r="Q25" s="213" t="str">
        <f>VLOOKUP(O25,'пр.взв.'!B7:E70,4,FALSE)</f>
        <v>KAZ</v>
      </c>
      <c r="R25" s="60"/>
    </row>
    <row r="26" spans="1:18" ht="9" customHeight="1" thickBot="1">
      <c r="A26" s="187">
        <v>19</v>
      </c>
      <c r="B26" s="150" t="e">
        <f>VLOOKUP(A26,'пр.взв.'!B7:E70,2,FALSE)</f>
        <v>#N/A</v>
      </c>
      <c r="C26" s="152" t="e">
        <f>VLOOKUP(A26,'пр.взв.'!B7:E70,3,FALSE)</f>
        <v>#N/A</v>
      </c>
      <c r="D26" s="154" t="e">
        <f>VLOOKUP(A26,'пр.взв.'!B7:E70,4,FALSE)</f>
        <v>#N/A</v>
      </c>
      <c r="E26" s="228"/>
      <c r="F26" s="15"/>
      <c r="G26" s="36"/>
      <c r="H26" s="10"/>
      <c r="I26" s="10"/>
      <c r="J26" s="39"/>
      <c r="L26" s="39"/>
      <c r="N26" s="198"/>
      <c r="O26" s="222"/>
      <c r="P26" s="206"/>
      <c r="Q26" s="213"/>
      <c r="R26" s="60"/>
    </row>
    <row r="27" spans="1:18" ht="9" customHeight="1" thickBot="1">
      <c r="A27" s="188"/>
      <c r="B27" s="151"/>
      <c r="C27" s="153"/>
      <c r="D27" s="155"/>
      <c r="F27" s="10"/>
      <c r="G27" s="195">
        <v>3</v>
      </c>
      <c r="H27" s="10"/>
      <c r="I27" s="10"/>
      <c r="J27" s="39"/>
      <c r="L27" s="39"/>
      <c r="N27" s="197" t="s">
        <v>95</v>
      </c>
      <c r="O27" s="222">
        <v>11</v>
      </c>
      <c r="P27" s="206" t="str">
        <f>'пр.взв.'!C21</f>
        <v>KOPZHASAROV ERZHAN</v>
      </c>
      <c r="Q27" s="213" t="str">
        <f>VLOOKUP(O27,'пр.взв.'!B7:E70,4,FALSE)</f>
        <v>KAZ</v>
      </c>
      <c r="R27" s="60"/>
    </row>
    <row r="28" spans="1:18" ht="9" customHeight="1" thickBot="1">
      <c r="A28" s="189">
        <v>11</v>
      </c>
      <c r="B28" s="135" t="str">
        <f>VLOOKUP(A28,'пр.взв.'!B7:E70,2,FALSE)</f>
        <v>KOPZHASAROV ERZHAN</v>
      </c>
      <c r="C28" s="137">
        <f>VLOOKUP(A28,'пр.взв.'!B7:E70,3,FALSE)</f>
        <v>1985</v>
      </c>
      <c r="D28" s="131" t="str">
        <f>VLOOKUP(A28,'пр.взв.'!B7:E70,4,FALSE)</f>
        <v>KAZ</v>
      </c>
      <c r="F28" s="10"/>
      <c r="G28" s="196"/>
      <c r="H28" s="15"/>
      <c r="I28" s="36"/>
      <c r="J28" s="39"/>
      <c r="L28" s="39"/>
      <c r="N28" s="198"/>
      <c r="O28" s="222"/>
      <c r="P28" s="206"/>
      <c r="Q28" s="213"/>
      <c r="R28" s="60"/>
    </row>
    <row r="29" spans="1:18" ht="9" customHeight="1">
      <c r="A29" s="190"/>
      <c r="B29" s="136"/>
      <c r="C29" s="138"/>
      <c r="D29" s="132"/>
      <c r="E29" s="227">
        <v>11</v>
      </c>
      <c r="F29" s="9"/>
      <c r="G29" s="36"/>
      <c r="H29" s="10"/>
      <c r="I29" s="36"/>
      <c r="J29" s="39"/>
      <c r="L29" s="39"/>
      <c r="N29" s="197" t="s">
        <v>95</v>
      </c>
      <c r="O29" s="222">
        <v>7</v>
      </c>
      <c r="P29" s="219" t="str">
        <f>'пр.взв.'!C35</f>
        <v>SHEROV ABDULVOSIT</v>
      </c>
      <c r="Q29" s="213" t="str">
        <f>VLOOKUP(O29,'пр.взв.'!B7:E70,4,FALSE)</f>
        <v>TJK</v>
      </c>
      <c r="R29" s="60"/>
    </row>
    <row r="30" spans="1:18" ht="9" customHeight="1" thickBot="1">
      <c r="A30" s="187">
        <v>27</v>
      </c>
      <c r="B30" s="150" t="e">
        <f>VLOOKUP(A30,'пр.взв.'!B7:E70,2,FALSE)</f>
        <v>#N/A</v>
      </c>
      <c r="C30" s="152" t="e">
        <f>VLOOKUP(A30,'пр.взв.'!B7:E70,3,FALSE)</f>
        <v>#N/A</v>
      </c>
      <c r="D30" s="154" t="e">
        <f>VLOOKUP(A30,'пр.взв.'!B7:E70,4,FALSE)</f>
        <v>#N/A</v>
      </c>
      <c r="E30" s="228"/>
      <c r="G30" s="10"/>
      <c r="H30" s="10"/>
      <c r="I30" s="36"/>
      <c r="J30" s="39"/>
      <c r="L30" s="39"/>
      <c r="N30" s="198"/>
      <c r="O30" s="222"/>
      <c r="P30" s="206"/>
      <c r="Q30" s="213"/>
      <c r="R30" s="60"/>
    </row>
    <row r="31" spans="1:18" ht="9" customHeight="1" thickBot="1">
      <c r="A31" s="188"/>
      <c r="B31" s="151"/>
      <c r="C31" s="153"/>
      <c r="D31" s="155"/>
      <c r="G31" s="10"/>
      <c r="H31" s="10"/>
      <c r="I31" s="195">
        <v>15</v>
      </c>
      <c r="J31" s="42"/>
      <c r="L31" s="39"/>
      <c r="N31" s="197" t="s">
        <v>95</v>
      </c>
      <c r="O31" s="222">
        <v>10</v>
      </c>
      <c r="P31" s="206" t="str">
        <f>'пр.взв.'!C11</f>
        <v>DARTAYEV AIDYN</v>
      </c>
      <c r="Q31" s="213" t="str">
        <f>VLOOKUP(O31,'пр.взв.'!B7:F70,4,FALSE)</f>
        <v>KAZ</v>
      </c>
      <c r="R31" s="60"/>
    </row>
    <row r="32" spans="1:19" ht="9" customHeight="1" thickBot="1">
      <c r="A32" s="189">
        <v>7</v>
      </c>
      <c r="B32" s="135" t="str">
        <f>VLOOKUP(A32,'пр.взв.'!B7:E70,2,FALSE)</f>
        <v>SHEROV ABDULVOSIT</v>
      </c>
      <c r="C32" s="137" t="str">
        <f>VLOOKUP(A32,'пр.взв.'!B7:E70,3,FALSE)</f>
        <v>1987</v>
      </c>
      <c r="D32" s="131" t="str">
        <f>VLOOKUP(A32,'пр.взв.'!B7:E70,4,FALSE)</f>
        <v>TJK</v>
      </c>
      <c r="G32" s="10"/>
      <c r="H32" s="10"/>
      <c r="I32" s="196"/>
      <c r="J32" s="10"/>
      <c r="L32" s="39"/>
      <c r="N32" s="198"/>
      <c r="O32" s="222"/>
      <c r="P32" s="206"/>
      <c r="Q32" s="213"/>
      <c r="R32" s="53"/>
      <c r="S32" s="10"/>
    </row>
    <row r="33" spans="1:19" ht="9" customHeight="1">
      <c r="A33" s="190"/>
      <c r="B33" s="136"/>
      <c r="C33" s="138"/>
      <c r="D33" s="132"/>
      <c r="E33" s="227">
        <v>7</v>
      </c>
      <c r="G33" s="10"/>
      <c r="H33" s="10"/>
      <c r="I33" s="36"/>
      <c r="J33" s="10"/>
      <c r="L33" s="39"/>
      <c r="N33" s="197" t="s">
        <v>95</v>
      </c>
      <c r="O33" s="222">
        <v>14</v>
      </c>
      <c r="P33" s="206" t="str">
        <f>'пр.взв.'!C19</f>
        <v>MUSTAFIN DARKHAN</v>
      </c>
      <c r="Q33" s="213" t="str">
        <f>VLOOKUP(O33,'пр.взв.'!B7:E70,4,FALSE)</f>
        <v>KAZ</v>
      </c>
      <c r="R33" s="53"/>
      <c r="S33" s="10"/>
    </row>
    <row r="34" spans="1:19" ht="9" customHeight="1" thickBot="1">
      <c r="A34" s="187">
        <v>23</v>
      </c>
      <c r="B34" s="150" t="e">
        <f>VLOOKUP(A34,'пр.взв.'!B7:E70,2,FALSE)</f>
        <v>#N/A</v>
      </c>
      <c r="C34" s="152" t="e">
        <f>VLOOKUP(A34,'пр.взв.'!B7:E70,3,FALSE)</f>
        <v>#N/A</v>
      </c>
      <c r="D34" s="154" t="e">
        <f>VLOOKUP(A34,'пр.взв.'!B7:E70,4,FALSE)</f>
        <v>#N/A</v>
      </c>
      <c r="E34" s="228"/>
      <c r="F34" s="15"/>
      <c r="G34" s="36"/>
      <c r="H34" s="10"/>
      <c r="I34" s="36"/>
      <c r="J34" s="10"/>
      <c r="L34" s="39"/>
      <c r="N34" s="198"/>
      <c r="O34" s="222"/>
      <c r="P34" s="206"/>
      <c r="Q34" s="213"/>
      <c r="R34" s="53"/>
      <c r="S34" s="10"/>
    </row>
    <row r="35" spans="1:19" ht="9" customHeight="1" thickBot="1">
      <c r="A35" s="188"/>
      <c r="B35" s="151"/>
      <c r="C35" s="153"/>
      <c r="D35" s="155"/>
      <c r="F35" s="10"/>
      <c r="G35" s="195">
        <v>15</v>
      </c>
      <c r="H35" s="9"/>
      <c r="I35" s="36"/>
      <c r="J35" s="10"/>
      <c r="L35" s="39"/>
      <c r="N35" s="197" t="s">
        <v>95</v>
      </c>
      <c r="O35" s="222">
        <v>12</v>
      </c>
      <c r="P35" s="206" t="str">
        <f>'пр.взв.'!C23</f>
        <v>TORENOV ERTUGAN</v>
      </c>
      <c r="Q35" s="213" t="str">
        <f>VLOOKUP(O35,'пр.взв.'!B7:E70,4,FALSE)</f>
        <v>KAZ</v>
      </c>
      <c r="R35" s="53"/>
      <c r="S35" s="10"/>
    </row>
    <row r="36" spans="1:19" ht="9" customHeight="1" thickBot="1">
      <c r="A36" s="189">
        <v>15</v>
      </c>
      <c r="B36" s="135" t="str">
        <f>VLOOKUP(A36,'пр.взв.'!B7:E70,2,FALSE)</f>
        <v>ALKEI ASILBEK</v>
      </c>
      <c r="C36" s="137">
        <f>VLOOKUP(A36,'пр.взв.'!B7:E70,3,FALSE)</f>
        <v>1983</v>
      </c>
      <c r="D36" s="131" t="str">
        <f>VLOOKUP(A36,'пр.взв.'!B7:E70,4,FALSE)</f>
        <v>KAZ</v>
      </c>
      <c r="F36" s="10"/>
      <c r="G36" s="196"/>
      <c r="H36" s="10"/>
      <c r="I36" s="10"/>
      <c r="J36" s="10"/>
      <c r="K36" s="10"/>
      <c r="L36" s="39"/>
      <c r="N36" s="198"/>
      <c r="O36" s="222"/>
      <c r="P36" s="206"/>
      <c r="Q36" s="213"/>
      <c r="R36" s="53"/>
      <c r="S36" s="10"/>
    </row>
    <row r="37" spans="1:18" ht="9" customHeight="1">
      <c r="A37" s="190"/>
      <c r="B37" s="136"/>
      <c r="C37" s="138"/>
      <c r="D37" s="132"/>
      <c r="E37" s="227">
        <v>15</v>
      </c>
      <c r="F37" s="9"/>
      <c r="G37" s="36"/>
      <c r="H37" s="10"/>
      <c r="J37" s="10"/>
      <c r="K37" s="10"/>
      <c r="L37" s="39"/>
      <c r="N37" s="197" t="s">
        <v>95</v>
      </c>
      <c r="O37" s="222">
        <v>16</v>
      </c>
      <c r="P37" s="206" t="str">
        <f>'пр.взв.'!C29</f>
        <v>STRUTINSKIY ANDREY</v>
      </c>
      <c r="Q37" s="213" t="str">
        <f>VLOOKUP(O37,'пр.взв.'!B7:E70,4,FALSE)</f>
        <v>USA</v>
      </c>
      <c r="R37" s="60"/>
    </row>
    <row r="38" spans="1:18" ht="9" customHeight="1" thickBot="1">
      <c r="A38" s="187">
        <v>31</v>
      </c>
      <c r="B38" s="150" t="e">
        <f>VLOOKUP(A38,'пр.взв.'!B7:E70,2,FALSE)</f>
        <v>#N/A</v>
      </c>
      <c r="C38" s="152" t="e">
        <f>VLOOKUP(A38,'пр.взв.'!B7:E70,3,FALSE)</f>
        <v>#N/A</v>
      </c>
      <c r="D38" s="154" t="e">
        <f>VLOOKUP(A38,'пр.взв.'!B7:E70,4,FALSE)</f>
        <v>#N/A</v>
      </c>
      <c r="E38" s="228"/>
      <c r="H38" s="10"/>
      <c r="J38" s="10"/>
      <c r="K38" s="10"/>
      <c r="L38" s="39"/>
      <c r="N38" s="198"/>
      <c r="O38" s="222"/>
      <c r="P38" s="206"/>
      <c r="Q38" s="213"/>
      <c r="R38" s="60"/>
    </row>
    <row r="39" spans="1:18" ht="9" customHeight="1" thickBot="1">
      <c r="A39" s="188"/>
      <c r="B39" s="156"/>
      <c r="C39" s="157"/>
      <c r="D39" s="158"/>
      <c r="H39" s="10"/>
      <c r="J39" s="10"/>
      <c r="K39" s="10"/>
      <c r="L39" s="39"/>
      <c r="N39" s="197" t="s">
        <v>96</v>
      </c>
      <c r="O39" s="222">
        <v>17</v>
      </c>
      <c r="P39" s="206" t="str">
        <f>'пр.взв.'!C31</f>
        <v> KANAPECKAS VALDAS</v>
      </c>
      <c r="Q39" s="213" t="str">
        <f>VLOOKUP(O39,'пр.взв.'!B7:E70,4,FALSE)</f>
        <v>LUT</v>
      </c>
      <c r="R39" s="60"/>
    </row>
    <row r="40" spans="1:18" ht="9" customHeight="1">
      <c r="A40" s="220" t="s">
        <v>35</v>
      </c>
      <c r="B40" s="193"/>
      <c r="C40" s="58"/>
      <c r="D40" s="58"/>
      <c r="J40" s="10"/>
      <c r="K40" s="10"/>
      <c r="L40" s="39"/>
      <c r="M40" s="195">
        <v>4</v>
      </c>
      <c r="N40" s="198"/>
      <c r="O40" s="222"/>
      <c r="P40" s="206"/>
      <c r="Q40" s="213"/>
      <c r="R40" s="60"/>
    </row>
    <row r="41" spans="1:18" ht="9" customHeight="1" thickBot="1">
      <c r="A41" s="221"/>
      <c r="B41" s="194"/>
      <c r="C41" s="58"/>
      <c r="D41" s="58"/>
      <c r="J41" s="10"/>
      <c r="K41" s="10"/>
      <c r="L41" s="39"/>
      <c r="M41" s="196"/>
      <c r="N41" s="197" t="s">
        <v>96</v>
      </c>
      <c r="O41" s="222">
        <v>18</v>
      </c>
      <c r="P41" s="219" t="str">
        <f>'пр.взв.'!C41</f>
        <v>PAPADOPOULOS IOSIF</v>
      </c>
      <c r="Q41" s="213" t="str">
        <f>VLOOKUP(O41,'пр.взв.'!B7:E70,4,FALSE)</f>
        <v>GRE</v>
      </c>
      <c r="R41" s="60"/>
    </row>
    <row r="42" spans="1:18" ht="9" customHeight="1" thickBot="1">
      <c r="A42" s="189">
        <v>2</v>
      </c>
      <c r="B42" s="135" t="str">
        <f>VLOOKUP(A42,'пр.взв.'!B7:E70,2,FALSE)</f>
        <v>KARIMOV  SAMIR</v>
      </c>
      <c r="C42" s="137">
        <f>VLOOKUP(A42,'пр.взв.'!B7:E70,3,FALSE)</f>
        <v>1990</v>
      </c>
      <c r="D42" s="131" t="str">
        <f>VLOOKUP(A42,'пр.взв.'!B7:E70,4,FALSE)</f>
        <v>AZE</v>
      </c>
      <c r="I42" s="53"/>
      <c r="J42" s="10"/>
      <c r="K42" s="10"/>
      <c r="L42" s="39"/>
      <c r="N42" s="198"/>
      <c r="O42" s="222"/>
      <c r="P42" s="206"/>
      <c r="Q42" s="213"/>
      <c r="R42" s="60"/>
    </row>
    <row r="43" spans="1:18" ht="9" customHeight="1">
      <c r="A43" s="190"/>
      <c r="B43" s="136"/>
      <c r="C43" s="138"/>
      <c r="D43" s="132"/>
      <c r="E43" s="227">
        <v>2</v>
      </c>
      <c r="G43" s="10"/>
      <c r="H43" s="10"/>
      <c r="I43" s="65"/>
      <c r="J43" s="10"/>
      <c r="K43" s="10"/>
      <c r="L43" s="39"/>
      <c r="N43" s="199"/>
      <c r="O43" s="212"/>
      <c r="P43" s="208" t="e">
        <f>VLOOKUP(O43,'пр.взв.'!B7:E70,3,FALSE)</f>
        <v>#N/A</v>
      </c>
      <c r="Q43" s="211" t="e">
        <f>VLOOKUP(O43,'пр.взв.'!B7:E70,4,FALSE)</f>
        <v>#N/A</v>
      </c>
      <c r="R43" s="60"/>
    </row>
    <row r="44" spans="1:18" ht="9" customHeight="1" thickBot="1">
      <c r="A44" s="187">
        <v>18</v>
      </c>
      <c r="B44" s="139" t="str">
        <f>VLOOKUP(A44,'пр.взв.'!B7:E70,2,FALSE)</f>
        <v>PAPADOPOULOS IOSIF</v>
      </c>
      <c r="C44" s="140" t="str">
        <f>VLOOKUP(A44,'пр.взв.'!B7:E70,3,FALSE)</f>
        <v>1989</v>
      </c>
      <c r="D44" s="143" t="str">
        <f>VLOOKUP(A44,'пр.взв.'!B7:E70,4,FALSE)</f>
        <v>GRE</v>
      </c>
      <c r="E44" s="228"/>
      <c r="F44" s="15"/>
      <c r="G44" s="36"/>
      <c r="I44" s="10"/>
      <c r="J44" s="10"/>
      <c r="K44" s="53"/>
      <c r="L44" s="39"/>
      <c r="N44" s="200"/>
      <c r="O44" s="212"/>
      <c r="P44" s="208"/>
      <c r="Q44" s="211"/>
      <c r="R44" s="60"/>
    </row>
    <row r="45" spans="1:18" ht="9" customHeight="1" thickBot="1">
      <c r="A45" s="188"/>
      <c r="B45" s="136"/>
      <c r="C45" s="138"/>
      <c r="D45" s="132"/>
      <c r="F45" s="10"/>
      <c r="G45" s="195">
        <v>2</v>
      </c>
      <c r="H45" s="10"/>
      <c r="I45" s="10"/>
      <c r="J45" s="10"/>
      <c r="K45" s="65"/>
      <c r="L45" s="39"/>
      <c r="N45" s="199"/>
      <c r="O45" s="212"/>
      <c r="P45" s="208" t="e">
        <f>VLOOKUP(O45,'пр.взв.'!B7:E70,3,FALSE)</f>
        <v>#N/A</v>
      </c>
      <c r="Q45" s="211" t="e">
        <f>VLOOKUP(O45,'пр.взв.'!B7:E70,4,FALSE)</f>
        <v>#N/A</v>
      </c>
      <c r="R45" s="60"/>
    </row>
    <row r="46" spans="1:18" ht="9" customHeight="1" thickBot="1">
      <c r="A46" s="189">
        <v>10</v>
      </c>
      <c r="B46" s="135" t="str">
        <f>VLOOKUP(A46,'пр.взв.'!B7:E70,2,FALSE)</f>
        <v>DARTAYEV AIDYN</v>
      </c>
      <c r="C46" s="137">
        <f>VLOOKUP(A46,'пр.взв.'!B7:E70,3,FALSE)</f>
        <v>1992</v>
      </c>
      <c r="D46" s="131" t="str">
        <f>VLOOKUP(A46,'пр.взв.'!B7:E70,4,FALSE)</f>
        <v>KAZ</v>
      </c>
      <c r="F46" s="10"/>
      <c r="G46" s="196"/>
      <c r="H46" s="15"/>
      <c r="I46" s="36"/>
      <c r="L46" s="39"/>
      <c r="N46" s="200"/>
      <c r="O46" s="212"/>
      <c r="P46" s="208"/>
      <c r="Q46" s="211"/>
      <c r="R46" s="60"/>
    </row>
    <row r="47" spans="1:18" ht="9" customHeight="1">
      <c r="A47" s="190"/>
      <c r="B47" s="136"/>
      <c r="C47" s="138"/>
      <c r="D47" s="132"/>
      <c r="E47" s="227">
        <v>10</v>
      </c>
      <c r="F47" s="9"/>
      <c r="G47" s="36"/>
      <c r="H47" s="10"/>
      <c r="I47" s="36"/>
      <c r="L47" s="39"/>
      <c r="N47" s="199"/>
      <c r="O47" s="212"/>
      <c r="P47" s="208" t="e">
        <f>VLOOKUP(O47,'пр.взв.'!B7:E70,3,FALSE)</f>
        <v>#N/A</v>
      </c>
      <c r="Q47" s="211" t="e">
        <f>VLOOKUP(O47,'пр.взв.'!B7:E70,4,FALSE)</f>
        <v>#N/A</v>
      </c>
      <c r="R47" s="60"/>
    </row>
    <row r="48" spans="1:18" ht="9" customHeight="1" thickBot="1">
      <c r="A48" s="187">
        <v>26</v>
      </c>
      <c r="B48" s="150" t="e">
        <f>VLOOKUP(A48,'пр.взв.'!B7:E70,2,FALSE)</f>
        <v>#N/A</v>
      </c>
      <c r="C48" s="152" t="e">
        <f>VLOOKUP(A48,'пр.взв.'!B7:E70,3,FALSE)</f>
        <v>#N/A</v>
      </c>
      <c r="D48" s="154" t="e">
        <f>VLOOKUP(A48,'пр.взв.'!B7:E70,4,FALSE)</f>
        <v>#N/A</v>
      </c>
      <c r="E48" s="228"/>
      <c r="G48" s="10"/>
      <c r="H48" s="10"/>
      <c r="I48" s="36"/>
      <c r="L48" s="39"/>
      <c r="N48" s="200"/>
      <c r="O48" s="212"/>
      <c r="P48" s="208"/>
      <c r="Q48" s="211"/>
      <c r="R48" s="60"/>
    </row>
    <row r="49" spans="1:18" ht="9" customHeight="1" thickBot="1">
      <c r="A49" s="188"/>
      <c r="B49" s="151"/>
      <c r="C49" s="153"/>
      <c r="D49" s="155"/>
      <c r="G49" s="10"/>
      <c r="H49" s="10"/>
      <c r="I49" s="195">
        <v>2</v>
      </c>
      <c r="L49" s="39"/>
      <c r="N49" s="199"/>
      <c r="O49" s="212"/>
      <c r="P49" s="208" t="e">
        <f>VLOOKUP(O49,'пр.взв.'!B7:E70,3,FALSE)</f>
        <v>#N/A</v>
      </c>
      <c r="Q49" s="211" t="e">
        <f>VLOOKUP(O49,'пр.взв.'!B7:E70,4,FALSE)</f>
        <v>#N/A</v>
      </c>
      <c r="R49" s="60"/>
    </row>
    <row r="50" spans="1:18" ht="9" customHeight="1" thickBot="1">
      <c r="A50" s="189">
        <v>6</v>
      </c>
      <c r="B50" s="135" t="str">
        <f>VLOOKUP(A50,'пр.взв.'!B7:E70,2,FALSE)</f>
        <v>IMOMOV NUSRATISHOKH</v>
      </c>
      <c r="C50" s="137" t="str">
        <f>VLOOKUP(A50,'пр.взв.'!B7:E70,3,FALSE)</f>
        <v>1988</v>
      </c>
      <c r="D50" s="131" t="str">
        <f>VLOOKUP(A50,'пр.взв.'!B7:E70,4,FALSE)</f>
        <v>TJK</v>
      </c>
      <c r="G50" s="10"/>
      <c r="H50" s="10"/>
      <c r="I50" s="196"/>
      <c r="J50" s="41"/>
      <c r="L50" s="39"/>
      <c r="N50" s="200"/>
      <c r="O50" s="212"/>
      <c r="P50" s="208"/>
      <c r="Q50" s="211"/>
      <c r="R50" s="60"/>
    </row>
    <row r="51" spans="1:18" ht="9" customHeight="1">
      <c r="A51" s="190"/>
      <c r="B51" s="136"/>
      <c r="C51" s="138"/>
      <c r="D51" s="132"/>
      <c r="E51" s="227">
        <v>6</v>
      </c>
      <c r="G51" s="10"/>
      <c r="H51" s="10"/>
      <c r="I51" s="36"/>
      <c r="J51" s="39"/>
      <c r="L51" s="39"/>
      <c r="N51" s="199"/>
      <c r="O51" s="212"/>
      <c r="P51" s="208" t="e">
        <f>VLOOKUP(O51,'пр.взв.'!B7:E70,3,FALSE)</f>
        <v>#N/A</v>
      </c>
      <c r="Q51" s="211" t="e">
        <f>VLOOKUP(O51,'пр.взв.'!B7:E70,4,FALSE)</f>
        <v>#N/A</v>
      </c>
      <c r="R51" s="60"/>
    </row>
    <row r="52" spans="1:18" ht="9" customHeight="1" thickBot="1">
      <c r="A52" s="187">
        <v>22</v>
      </c>
      <c r="B52" s="150" t="e">
        <f>VLOOKUP(A52,'пр.взв.'!B7:E70,2,FALSE)</f>
        <v>#N/A</v>
      </c>
      <c r="C52" s="152" t="e">
        <f>VLOOKUP(A52,'пр.взв.'!B7:E70,3,FALSE)</f>
        <v>#N/A</v>
      </c>
      <c r="D52" s="154" t="e">
        <f>VLOOKUP(A52,'пр.взв.'!B7:E70,4,FALSE)</f>
        <v>#N/A</v>
      </c>
      <c r="E52" s="228"/>
      <c r="F52" s="15"/>
      <c r="G52" s="36"/>
      <c r="H52" s="10"/>
      <c r="I52" s="36"/>
      <c r="J52" s="39"/>
      <c r="L52" s="39"/>
      <c r="N52" s="200"/>
      <c r="O52" s="212"/>
      <c r="P52" s="208"/>
      <c r="Q52" s="211"/>
      <c r="R52" s="60"/>
    </row>
    <row r="53" spans="1:18" ht="9" customHeight="1" thickBot="1">
      <c r="A53" s="188"/>
      <c r="B53" s="151"/>
      <c r="C53" s="153"/>
      <c r="D53" s="155"/>
      <c r="F53" s="10"/>
      <c r="G53" s="195">
        <v>6</v>
      </c>
      <c r="H53" s="9"/>
      <c r="I53" s="36"/>
      <c r="J53" s="39"/>
      <c r="L53" s="39"/>
      <c r="N53" s="199"/>
      <c r="O53" s="212"/>
      <c r="P53" s="208" t="e">
        <f>VLOOKUP(O53,'пр.взв.'!B7:E70,3,FALSE)</f>
        <v>#N/A</v>
      </c>
      <c r="Q53" s="211" t="e">
        <f>VLOOKUP(O53,'пр.взв.'!B7:E70,4,FALSE)</f>
        <v>#N/A</v>
      </c>
      <c r="R53" s="60"/>
    </row>
    <row r="54" spans="1:18" ht="9" customHeight="1" thickBot="1">
      <c r="A54" s="189">
        <v>14</v>
      </c>
      <c r="B54" s="135" t="str">
        <f>VLOOKUP(A54,'пр.взв.'!B7:E70,2,FALSE)</f>
        <v>MUSTAFIN DARKHAN</v>
      </c>
      <c r="C54" s="137">
        <f>VLOOKUP(A54,'пр.взв.'!B7:E70,3,FALSE)</f>
        <v>1987</v>
      </c>
      <c r="D54" s="131" t="str">
        <f>VLOOKUP(A54,'пр.взв.'!B7:E70,4,FALSE)</f>
        <v>KAZ</v>
      </c>
      <c r="F54" s="10"/>
      <c r="G54" s="196"/>
      <c r="H54" s="10"/>
      <c r="I54" s="10"/>
      <c r="J54" s="39"/>
      <c r="L54" s="39"/>
      <c r="N54" s="200"/>
      <c r="O54" s="212"/>
      <c r="P54" s="208"/>
      <c r="Q54" s="211"/>
      <c r="R54" s="60"/>
    </row>
    <row r="55" spans="1:18" ht="9" customHeight="1">
      <c r="A55" s="190"/>
      <c r="B55" s="136"/>
      <c r="C55" s="138"/>
      <c r="D55" s="132"/>
      <c r="E55" s="227">
        <v>14</v>
      </c>
      <c r="F55" s="9"/>
      <c r="G55" s="36"/>
      <c r="H55" s="10"/>
      <c r="I55" s="10"/>
      <c r="J55" s="39"/>
      <c r="L55" s="39"/>
      <c r="N55" s="199"/>
      <c r="O55" s="212"/>
      <c r="P55" s="208" t="e">
        <f>VLOOKUP(O55,'пр.взв.'!B7:E70,3,FALSE)</f>
        <v>#N/A</v>
      </c>
      <c r="Q55" s="211" t="e">
        <f>VLOOKUP(O55,'пр.взв.'!B7:E70,4,FALSE)</f>
        <v>#N/A</v>
      </c>
      <c r="R55" s="60"/>
    </row>
    <row r="56" spans="1:18" ht="9" customHeight="1" thickBot="1">
      <c r="A56" s="187">
        <v>30</v>
      </c>
      <c r="B56" s="150" t="e">
        <f>VLOOKUP(A56,'пр.взв.'!B7:E70,2,FALSE)</f>
        <v>#N/A</v>
      </c>
      <c r="C56" s="152" t="e">
        <f>VLOOKUP(A56,'пр.взв.'!B7:E70,3,FALSE)</f>
        <v>#N/A</v>
      </c>
      <c r="D56" s="154" t="e">
        <f>VLOOKUP(A56,'пр.взв.'!B7:E70,4,FALSE)</f>
        <v>#N/A</v>
      </c>
      <c r="E56" s="228"/>
      <c r="G56" s="10"/>
      <c r="H56" s="10"/>
      <c r="I56" s="10"/>
      <c r="J56" s="39"/>
      <c r="L56" s="39"/>
      <c r="N56" s="200"/>
      <c r="O56" s="212"/>
      <c r="P56" s="208"/>
      <c r="Q56" s="211"/>
      <c r="R56" s="60"/>
    </row>
    <row r="57" spans="1:18" ht="9" customHeight="1" thickBot="1">
      <c r="A57" s="188"/>
      <c r="B57" s="151"/>
      <c r="C57" s="153"/>
      <c r="D57" s="155"/>
      <c r="G57" s="10"/>
      <c r="H57" s="10"/>
      <c r="I57" s="10"/>
      <c r="J57" s="39"/>
      <c r="K57" s="195">
        <v>4</v>
      </c>
      <c r="L57" s="42"/>
      <c r="N57" s="199"/>
      <c r="O57" s="212"/>
      <c r="P57" s="208" t="e">
        <f>VLOOKUP(O57,'пр.взв.'!B7:E70,3,FALSE)</f>
        <v>#N/A</v>
      </c>
      <c r="Q57" s="211" t="e">
        <f>VLOOKUP(O57,'пр.взв.'!B7:E70,4,FALSE)</f>
        <v>#N/A</v>
      </c>
      <c r="R57" s="60"/>
    </row>
    <row r="58" spans="1:18" ht="9" customHeight="1" thickBot="1">
      <c r="A58" s="189">
        <v>4</v>
      </c>
      <c r="B58" s="135" t="str">
        <f>VLOOKUP(A58,'пр.взв.'!B7:E70,2,FALSE)</f>
        <v>KURZHEV UALI</v>
      </c>
      <c r="C58" s="137">
        <f>VLOOKUP(A58,'пр.взв.'!B7:E70,3,FALSE)</f>
        <v>1989</v>
      </c>
      <c r="D58" s="131" t="str">
        <f>VLOOKUP(A58,'пр.взв.'!B7:E70,4,FALSE)</f>
        <v>RUS</v>
      </c>
      <c r="G58" s="10"/>
      <c r="H58" s="10"/>
      <c r="I58" s="10"/>
      <c r="J58" s="39"/>
      <c r="K58" s="196"/>
      <c r="N58" s="200"/>
      <c r="O58" s="212"/>
      <c r="P58" s="208"/>
      <c r="Q58" s="211"/>
      <c r="R58" s="60"/>
    </row>
    <row r="59" spans="1:18" ht="9" customHeight="1">
      <c r="A59" s="190"/>
      <c r="B59" s="136"/>
      <c r="C59" s="138"/>
      <c r="D59" s="132"/>
      <c r="E59" s="227">
        <v>4</v>
      </c>
      <c r="G59" s="10"/>
      <c r="H59" s="10"/>
      <c r="I59" s="10"/>
      <c r="J59" s="39"/>
      <c r="N59" s="199"/>
      <c r="O59" s="212"/>
      <c r="P59" s="208" t="e">
        <f>VLOOKUP(O59,'пр.взв.'!B7:E70,3,FALSE)</f>
        <v>#N/A</v>
      </c>
      <c r="Q59" s="211" t="e">
        <f>VLOOKUP(O59,'пр.взв.'!B7:E70,4,FALSE)</f>
        <v>#N/A</v>
      </c>
      <c r="R59" s="60"/>
    </row>
    <row r="60" spans="1:18" ht="9" customHeight="1" thickBot="1">
      <c r="A60" s="187">
        <v>20</v>
      </c>
      <c r="B60" s="150" t="e">
        <f>VLOOKUP(A60,'пр.взв.'!B7:E70,2,FALSE)</f>
        <v>#N/A</v>
      </c>
      <c r="C60" s="152" t="e">
        <f>VLOOKUP(A60,'пр.взв.'!B7:E70,3,FALSE)</f>
        <v>#N/A</v>
      </c>
      <c r="D60" s="154" t="e">
        <f>VLOOKUP(A60,'пр.взв.'!B7:E70,4,FALSE)</f>
        <v>#N/A</v>
      </c>
      <c r="E60" s="228"/>
      <c r="F60" s="15"/>
      <c r="G60" s="36"/>
      <c r="H60" s="10"/>
      <c r="I60" s="10"/>
      <c r="J60" s="39"/>
      <c r="N60" s="200"/>
      <c r="O60" s="212"/>
      <c r="P60" s="208"/>
      <c r="Q60" s="211"/>
      <c r="R60" s="60"/>
    </row>
    <row r="61" spans="1:18" ht="9" customHeight="1" thickBot="1">
      <c r="A61" s="188"/>
      <c r="B61" s="151"/>
      <c r="C61" s="153"/>
      <c r="D61" s="155"/>
      <c r="F61" s="10"/>
      <c r="G61" s="195">
        <v>4</v>
      </c>
      <c r="H61" s="10"/>
      <c r="I61" s="10"/>
      <c r="J61" s="39"/>
      <c r="N61" s="209"/>
      <c r="O61" s="212"/>
      <c r="P61" s="208" t="e">
        <f>VLOOKUP(O61,'пр.взв.'!B7:E70,3,FALSE)</f>
        <v>#N/A</v>
      </c>
      <c r="Q61" s="211" t="e">
        <f>VLOOKUP(O61,'пр.взв.'!B7:E70,4,FALSE)</f>
        <v>#N/A</v>
      </c>
      <c r="R61" s="60"/>
    </row>
    <row r="62" spans="1:18" ht="9" customHeight="1" thickBot="1">
      <c r="A62" s="189">
        <v>12</v>
      </c>
      <c r="B62" s="135" t="str">
        <f>VLOOKUP(A62,'пр.взв.'!B7:E70,2,FALSE)</f>
        <v>TORENOV ERTUGAN</v>
      </c>
      <c r="C62" s="137">
        <f>VLOOKUP(A62,'пр.взв.'!B7:E70,3,FALSE)</f>
        <v>1992</v>
      </c>
      <c r="D62" s="131" t="str">
        <f>VLOOKUP(A62,'пр.взв.'!B7:E70,4,FALSE)</f>
        <v>KAZ</v>
      </c>
      <c r="F62" s="10"/>
      <c r="G62" s="196"/>
      <c r="H62" s="15"/>
      <c r="I62" s="36"/>
      <c r="J62" s="39"/>
      <c r="L62" s="35"/>
      <c r="M62" s="35"/>
      <c r="N62" s="210"/>
      <c r="O62" s="212"/>
      <c r="P62" s="208"/>
      <c r="Q62" s="211"/>
      <c r="R62" s="60"/>
    </row>
    <row r="63" spans="1:18" ht="9" customHeight="1">
      <c r="A63" s="190"/>
      <c r="B63" s="136"/>
      <c r="C63" s="138"/>
      <c r="D63" s="132"/>
      <c r="E63" s="227">
        <v>12</v>
      </c>
      <c r="F63" s="9"/>
      <c r="G63" s="36"/>
      <c r="H63" s="10"/>
      <c r="I63" s="36"/>
      <c r="J63" s="39"/>
      <c r="L63" s="35"/>
      <c r="M63" s="35"/>
      <c r="N63" s="209"/>
      <c r="O63" s="212"/>
      <c r="P63" s="208" t="e">
        <f>VLOOKUP(O63,'пр.взв.'!B7:E70,3,FALSE)</f>
        <v>#N/A</v>
      </c>
      <c r="Q63" s="211" t="e">
        <f>VLOOKUP(O63,'пр.взв.'!B7:E70,4,FALSE)</f>
        <v>#N/A</v>
      </c>
      <c r="R63" s="60"/>
    </row>
    <row r="64" spans="1:18" ht="9" customHeight="1" thickBot="1">
      <c r="A64" s="187">
        <v>28</v>
      </c>
      <c r="B64" s="150" t="e">
        <f>VLOOKUP(A64,'пр.взв.'!B7:E70,2,FALSE)</f>
        <v>#N/A</v>
      </c>
      <c r="C64" s="152" t="e">
        <f>VLOOKUP(A64,'пр.взв.'!B7:E70,3,FALSE)</f>
        <v>#N/A</v>
      </c>
      <c r="D64" s="154" t="e">
        <f>VLOOKUP(A64,'пр.взв.'!B7:E70,4,FALSE)</f>
        <v>#N/A</v>
      </c>
      <c r="E64" s="228"/>
      <c r="G64" s="10"/>
      <c r="H64" s="10"/>
      <c r="I64" s="36"/>
      <c r="J64" s="39"/>
      <c r="L64" s="35"/>
      <c r="M64" s="35"/>
      <c r="N64" s="210"/>
      <c r="O64" s="212"/>
      <c r="P64" s="208"/>
      <c r="Q64" s="211"/>
      <c r="R64" s="60"/>
    </row>
    <row r="65" spans="1:18" ht="9" customHeight="1" thickBot="1">
      <c r="A65" s="188"/>
      <c r="B65" s="151"/>
      <c r="C65" s="153"/>
      <c r="D65" s="155"/>
      <c r="G65" s="10"/>
      <c r="H65" s="10"/>
      <c r="I65" s="195">
        <v>4</v>
      </c>
      <c r="J65" s="42"/>
      <c r="L65" s="35"/>
      <c r="M65" s="35"/>
      <c r="N65" s="209"/>
      <c r="O65" s="212"/>
      <c r="P65" s="208" t="e">
        <f>VLOOKUP(O65,'пр.взв.'!B7:E70,3,FALSE)</f>
        <v>#N/A</v>
      </c>
      <c r="Q65" s="211" t="e">
        <f>VLOOKUP(O65,'пр.взв.'!B7:E70,4,FALSE)</f>
        <v>#N/A</v>
      </c>
      <c r="R65" s="60"/>
    </row>
    <row r="66" spans="1:18" ht="9" customHeight="1" thickBot="1">
      <c r="A66" s="189">
        <v>8</v>
      </c>
      <c r="B66" s="135" t="str">
        <f>VLOOKUP(A66,'пр.взв.'!B7:E70,2,FALSE)</f>
        <v>SHAYKHOV SAYOD</v>
      </c>
      <c r="C66" s="137" t="str">
        <f>VLOOKUP(A66,'пр.взв.'!B7:E70,3,FALSE)</f>
        <v>1991</v>
      </c>
      <c r="D66" s="131" t="str">
        <f>VLOOKUP(A66,'пр.взв.'!B7:E70,4,FALSE)</f>
        <v>TJK</v>
      </c>
      <c r="G66" s="10"/>
      <c r="H66" s="10"/>
      <c r="I66" s="196"/>
      <c r="J66" s="10"/>
      <c r="L66" s="35"/>
      <c r="M66" s="35"/>
      <c r="N66" s="210"/>
      <c r="O66" s="212"/>
      <c r="P66" s="208"/>
      <c r="Q66" s="211"/>
      <c r="R66" s="60"/>
    </row>
    <row r="67" spans="1:18" ht="9" customHeight="1">
      <c r="A67" s="190"/>
      <c r="B67" s="136"/>
      <c r="C67" s="138"/>
      <c r="D67" s="132"/>
      <c r="E67" s="227">
        <v>8</v>
      </c>
      <c r="G67" s="10"/>
      <c r="H67" s="10"/>
      <c r="I67" s="36"/>
      <c r="J67" s="10"/>
      <c r="L67" s="35"/>
      <c r="M67" s="35"/>
      <c r="N67" s="209"/>
      <c r="O67" s="212"/>
      <c r="P67" s="208" t="e">
        <f>VLOOKUP(O67,'пр.взв.'!B7:E70,3,FALSE)</f>
        <v>#N/A</v>
      </c>
      <c r="Q67" s="211" t="e">
        <f>VLOOKUP(O67,'пр.взв.'!B7:E70,4,FALSE)</f>
        <v>#N/A</v>
      </c>
      <c r="R67" s="60"/>
    </row>
    <row r="68" spans="1:18" ht="9" customHeight="1" thickBot="1">
      <c r="A68" s="187">
        <v>24</v>
      </c>
      <c r="B68" s="150" t="e">
        <f>VLOOKUP(A68,'пр.взв.'!B7:E70,2,FALSE)</f>
        <v>#N/A</v>
      </c>
      <c r="C68" s="152" t="e">
        <f>VLOOKUP(A68,'пр.взв.'!B7:E70,3,FALSE)</f>
        <v>#N/A</v>
      </c>
      <c r="D68" s="154" t="e">
        <f>VLOOKUP(A68,'пр.взв.'!B7:E70,4,FALSE)</f>
        <v>#N/A</v>
      </c>
      <c r="E68" s="228"/>
      <c r="F68" s="15"/>
      <c r="G68" s="36"/>
      <c r="H68" s="10"/>
      <c r="I68" s="36"/>
      <c r="J68" s="10"/>
      <c r="L68" s="35"/>
      <c r="M68" s="35"/>
      <c r="N68" s="210"/>
      <c r="O68" s="212"/>
      <c r="P68" s="208"/>
      <c r="Q68" s="211"/>
      <c r="R68" s="60"/>
    </row>
    <row r="69" spans="1:18" ht="9" customHeight="1" thickBot="1">
      <c r="A69" s="188"/>
      <c r="B69" s="151"/>
      <c r="C69" s="153"/>
      <c r="D69" s="155"/>
      <c r="F69" s="10"/>
      <c r="G69" s="195">
        <v>8</v>
      </c>
      <c r="H69" s="9"/>
      <c r="I69" s="36"/>
      <c r="J69" s="10"/>
      <c r="L69" s="35"/>
      <c r="M69" s="35"/>
      <c r="N69" s="209"/>
      <c r="O69" s="216"/>
      <c r="P69" s="208" t="e">
        <f>VLOOKUP(O69,'пр.взв.'!B7:E70,3,FALSE)</f>
        <v>#N/A</v>
      </c>
      <c r="Q69" s="211" t="e">
        <f>VLOOKUP(O69,'пр.взв.'!B7:E70,4,FALSE)</f>
        <v>#N/A</v>
      </c>
      <c r="R69" s="60"/>
    </row>
    <row r="70" spans="1:18" ht="9" customHeight="1" thickBot="1">
      <c r="A70" s="189">
        <v>16</v>
      </c>
      <c r="B70" s="135" t="str">
        <f>VLOOKUP(A70,'пр.взв.'!B7:E70,2,FALSE)</f>
        <v>STRUTINSKIY ANDREY</v>
      </c>
      <c r="C70" s="137">
        <f>VLOOKUP(A70,'пр.взв.'!B7:E70,3,FALSE)</f>
        <v>1984</v>
      </c>
      <c r="D70" s="131" t="str">
        <f>VLOOKUP(A70,'пр.взв.'!B7:E70,4,FALSE)</f>
        <v>USA</v>
      </c>
      <c r="F70" s="10"/>
      <c r="G70" s="196"/>
      <c r="H70" s="10"/>
      <c r="I70" s="10"/>
      <c r="J70" s="10"/>
      <c r="K70" s="10"/>
      <c r="L70" s="35"/>
      <c r="M70" s="35"/>
      <c r="N70" s="215"/>
      <c r="O70" s="217"/>
      <c r="P70" s="218"/>
      <c r="Q70" s="214"/>
      <c r="R70" s="60"/>
    </row>
    <row r="71" spans="1:18" ht="9" customHeight="1">
      <c r="A71" s="190"/>
      <c r="B71" s="136"/>
      <c r="C71" s="138"/>
      <c r="D71" s="132"/>
      <c r="E71" s="227">
        <v>16</v>
      </c>
      <c r="F71" s="9"/>
      <c r="G71" s="36"/>
      <c r="H71" s="10"/>
      <c r="J71" s="10"/>
      <c r="K71" s="10"/>
      <c r="L71" s="10"/>
      <c r="M71" s="10"/>
      <c r="O71" s="60"/>
      <c r="P71" s="60"/>
      <c r="Q71" s="60"/>
      <c r="R71" s="60"/>
    </row>
    <row r="72" spans="1:18" ht="9" customHeight="1" thickBot="1">
      <c r="A72" s="187">
        <v>32</v>
      </c>
      <c r="B72" s="150" t="e">
        <f>VLOOKUP(A72,'пр.взв.'!B7:E70,2,FALSE)</f>
        <v>#N/A</v>
      </c>
      <c r="C72" s="152" t="e">
        <f>VLOOKUP(A72,'пр.взв.'!B7:E70,3,FALSE)</f>
        <v>#N/A</v>
      </c>
      <c r="D72" s="154" t="e">
        <f>VLOOKUP(A72,'пр.взв.'!B7:E70,4,FALSE)</f>
        <v>#N/A</v>
      </c>
      <c r="E72" s="228"/>
      <c r="H72" s="10"/>
      <c r="J72" s="10"/>
      <c r="K72" s="10"/>
      <c r="L72" s="10"/>
      <c r="M72" s="10"/>
      <c r="N72" s="207" t="s">
        <v>44</v>
      </c>
      <c r="O72" s="207"/>
      <c r="P72" s="207"/>
      <c r="Q72" s="60"/>
      <c r="R72" s="60"/>
    </row>
    <row r="73" spans="1:18" ht="9" customHeight="1" thickBot="1">
      <c r="A73" s="188"/>
      <c r="B73" s="156"/>
      <c r="C73" s="157"/>
      <c r="D73" s="158"/>
      <c r="H73" s="10"/>
      <c r="J73" s="10"/>
      <c r="K73" s="10"/>
      <c r="L73" s="10"/>
      <c r="M73" s="10"/>
      <c r="N73" s="207"/>
      <c r="O73" s="207"/>
      <c r="P73" s="207"/>
      <c r="Q73" s="60"/>
      <c r="R73" s="60"/>
    </row>
    <row r="74" spans="1:18" ht="9" customHeight="1">
      <c r="A74" s="56"/>
      <c r="B74" s="56"/>
      <c r="C74" s="56"/>
      <c r="D74" s="55"/>
      <c r="F74" s="66"/>
      <c r="H74" s="10"/>
      <c r="I74" s="10"/>
      <c r="J74" s="65"/>
      <c r="K74" s="10"/>
      <c r="L74" s="195">
        <v>1</v>
      </c>
      <c r="M74" s="10"/>
      <c r="N74" s="10"/>
      <c r="O74" s="60"/>
      <c r="P74" s="60"/>
      <c r="Q74" s="60"/>
      <c r="R74" s="60"/>
    </row>
    <row r="75" spans="1:18" ht="9" customHeight="1" thickBot="1">
      <c r="A75" s="185" t="str">
        <f>HYPERLINK('[1]реквизиты'!$A$8)</f>
        <v>Chiaf referee</v>
      </c>
      <c r="B75" s="185"/>
      <c r="C75" s="186" t="str">
        <f>HYPERLINK('[1]реквизиты'!$G$8)</f>
        <v>B.Zhumagaliyev</v>
      </c>
      <c r="D75" s="186"/>
      <c r="E75" s="186"/>
      <c r="F75" s="233" t="str">
        <f>HYPERLINK('[1]реквизиты'!$G$9)</f>
        <v>/ KAZ /</v>
      </c>
      <c r="G75" s="233"/>
      <c r="H75" s="53"/>
      <c r="I75" s="10"/>
      <c r="J75" s="10"/>
      <c r="K75" s="10"/>
      <c r="L75" s="196"/>
      <c r="M75" s="41"/>
      <c r="N75" s="10"/>
      <c r="O75" s="60"/>
      <c r="P75" s="60"/>
      <c r="Q75" s="60"/>
      <c r="R75" s="60"/>
    </row>
    <row r="76" spans="1:18" ht="9" customHeight="1">
      <c r="A76" s="185"/>
      <c r="B76" s="185"/>
      <c r="C76" s="186"/>
      <c r="D76" s="186"/>
      <c r="E76" s="186"/>
      <c r="F76" s="233"/>
      <c r="G76" s="233"/>
      <c r="H76" s="65"/>
      <c r="I76" s="10"/>
      <c r="J76" s="10"/>
      <c r="K76" s="10"/>
      <c r="L76" s="10"/>
      <c r="M76" s="39"/>
      <c r="N76" s="195">
        <v>1</v>
      </c>
      <c r="O76" s="60"/>
      <c r="P76" s="60"/>
      <c r="Q76" s="60"/>
      <c r="R76" s="60"/>
    </row>
    <row r="77" spans="6:14" ht="9" customHeight="1" thickBot="1">
      <c r="F77" s="84"/>
      <c r="G77" s="84"/>
      <c r="H77" s="10"/>
      <c r="I77" s="10"/>
      <c r="J77" s="53"/>
      <c r="K77" s="10"/>
      <c r="L77" s="10"/>
      <c r="M77" s="39"/>
      <c r="N77" s="196"/>
    </row>
    <row r="78" spans="1:14" ht="9" customHeight="1">
      <c r="A78" s="185" t="str">
        <f>HYPERLINK('[1]реквизиты'!$A$10)</f>
        <v>Chiaf  secretary</v>
      </c>
      <c r="B78" s="185"/>
      <c r="C78" s="186" t="str">
        <f>HYPERLINK('[1]реквизиты'!$G$10)</f>
        <v>N.Tumenov</v>
      </c>
      <c r="D78" s="186"/>
      <c r="E78" s="186"/>
      <c r="F78" s="234" t="str">
        <f>HYPERLINK('[1]реквизиты'!$G$11)</f>
        <v>/ KAZ /</v>
      </c>
      <c r="G78" s="234"/>
      <c r="H78" s="10"/>
      <c r="I78" s="10"/>
      <c r="J78" s="65"/>
      <c r="K78" s="10"/>
      <c r="L78" s="195">
        <v>2</v>
      </c>
      <c r="M78" s="42"/>
      <c r="N78" s="10"/>
    </row>
    <row r="79" spans="1:14" ht="9" customHeight="1" thickBot="1">
      <c r="A79" s="185"/>
      <c r="B79" s="185"/>
      <c r="C79" s="186"/>
      <c r="D79" s="186"/>
      <c r="E79" s="186"/>
      <c r="F79" s="234"/>
      <c r="G79" s="234"/>
      <c r="H79" s="10"/>
      <c r="L79" s="196"/>
      <c r="M79" s="10"/>
      <c r="N79" s="10"/>
    </row>
    <row r="80" spans="8:10" ht="9" customHeight="1">
      <c r="H80" s="53"/>
      <c r="I80" s="10"/>
      <c r="J80" s="10"/>
    </row>
    <row r="81" ht="9" customHeight="1"/>
    <row r="82" ht="9" customHeight="1"/>
    <row r="83" ht="9" customHeight="1">
      <c r="G83" s="10"/>
    </row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</sheetData>
  <sheetProtection/>
  <mergeCells count="305">
    <mergeCell ref="L78:L79"/>
    <mergeCell ref="N76:N77"/>
    <mergeCell ref="G69:G70"/>
    <mergeCell ref="E71:E72"/>
    <mergeCell ref="F78:G79"/>
    <mergeCell ref="M40:M41"/>
    <mergeCell ref="L74:L75"/>
    <mergeCell ref="G61:G62"/>
    <mergeCell ref="E63:E64"/>
    <mergeCell ref="I65:I66"/>
    <mergeCell ref="E67:E68"/>
    <mergeCell ref="G53:G54"/>
    <mergeCell ref="E55:E56"/>
    <mergeCell ref="K57:K58"/>
    <mergeCell ref="E59:E60"/>
    <mergeCell ref="N57:N58"/>
    <mergeCell ref="F75:G76"/>
    <mergeCell ref="E43:E44"/>
    <mergeCell ref="G45:G46"/>
    <mergeCell ref="E47:E48"/>
    <mergeCell ref="E51:E52"/>
    <mergeCell ref="I15:I16"/>
    <mergeCell ref="N29:N30"/>
    <mergeCell ref="E25:E26"/>
    <mergeCell ref="E33:E34"/>
    <mergeCell ref="Q29:Q30"/>
    <mergeCell ref="G35:G36"/>
    <mergeCell ref="I31:I32"/>
    <mergeCell ref="P35:P36"/>
    <mergeCell ref="P33:P34"/>
    <mergeCell ref="Q35:Q36"/>
    <mergeCell ref="Q31:Q32"/>
    <mergeCell ref="Q33:Q34"/>
    <mergeCell ref="Q13:Q14"/>
    <mergeCell ref="Q15:Q16"/>
    <mergeCell ref="Q17:Q18"/>
    <mergeCell ref="Q19:Q20"/>
    <mergeCell ref="Q21:Q22"/>
    <mergeCell ref="Q23:Q24"/>
    <mergeCell ref="Q25:Q26"/>
    <mergeCell ref="Q27:Q28"/>
    <mergeCell ref="P15:P16"/>
    <mergeCell ref="E37:E38"/>
    <mergeCell ref="D3:N3"/>
    <mergeCell ref="D4:N4"/>
    <mergeCell ref="N19:N20"/>
    <mergeCell ref="G27:G28"/>
    <mergeCell ref="K23:K24"/>
    <mergeCell ref="N21:N22"/>
    <mergeCell ref="N27:N28"/>
    <mergeCell ref="O35:O36"/>
    <mergeCell ref="Q59:Q60"/>
    <mergeCell ref="Q55:Q56"/>
    <mergeCell ref="Q53:Q54"/>
    <mergeCell ref="Q37:Q38"/>
    <mergeCell ref="Q57:Q58"/>
    <mergeCell ref="Q43:Q44"/>
    <mergeCell ref="Q49:Q50"/>
    <mergeCell ref="O39:O40"/>
    <mergeCell ref="P39:P40"/>
    <mergeCell ref="O49:O50"/>
    <mergeCell ref="P49:P50"/>
    <mergeCell ref="O43:O44"/>
    <mergeCell ref="O53:O54"/>
    <mergeCell ref="P41:P42"/>
    <mergeCell ref="P43:P44"/>
    <mergeCell ref="O55:O56"/>
    <mergeCell ref="P55:P56"/>
    <mergeCell ref="P53:P54"/>
    <mergeCell ref="P51:P52"/>
    <mergeCell ref="P45:P46"/>
    <mergeCell ref="O41:O42"/>
    <mergeCell ref="O51:O52"/>
    <mergeCell ref="O37:O38"/>
    <mergeCell ref="N23:N24"/>
    <mergeCell ref="N25:N26"/>
    <mergeCell ref="O13:O14"/>
    <mergeCell ref="O33:O34"/>
    <mergeCell ref="O27:O28"/>
    <mergeCell ref="O17:O18"/>
    <mergeCell ref="O31:O32"/>
    <mergeCell ref="O19:O20"/>
    <mergeCell ref="N17:N18"/>
    <mergeCell ref="A6:A7"/>
    <mergeCell ref="A8:A9"/>
    <mergeCell ref="B8:B9"/>
    <mergeCell ref="C8:C9"/>
    <mergeCell ref="C16:C17"/>
    <mergeCell ref="D8:D9"/>
    <mergeCell ref="G19:G20"/>
    <mergeCell ref="E21:E22"/>
    <mergeCell ref="D10:D11"/>
    <mergeCell ref="D20:D21"/>
    <mergeCell ref="E9:E10"/>
    <mergeCell ref="G11:G12"/>
    <mergeCell ref="E13:E14"/>
    <mergeCell ref="E17:E18"/>
    <mergeCell ref="C14:C15"/>
    <mergeCell ref="D14:D15"/>
    <mergeCell ref="A22:A23"/>
    <mergeCell ref="B22:B23"/>
    <mergeCell ref="C22:C23"/>
    <mergeCell ref="D22:D23"/>
    <mergeCell ref="A14:A15"/>
    <mergeCell ref="A20:A21"/>
    <mergeCell ref="B20:B21"/>
    <mergeCell ref="C20:C21"/>
    <mergeCell ref="A10:A11"/>
    <mergeCell ref="P31:P32"/>
    <mergeCell ref="A18:A19"/>
    <mergeCell ref="B18:B19"/>
    <mergeCell ref="C18:C19"/>
    <mergeCell ref="D18:D19"/>
    <mergeCell ref="O25:O26"/>
    <mergeCell ref="E29:E30"/>
    <mergeCell ref="P25:P26"/>
    <mergeCell ref="O21:O22"/>
    <mergeCell ref="O23:O24"/>
    <mergeCell ref="P23:P24"/>
    <mergeCell ref="A28:A29"/>
    <mergeCell ref="B28:B29"/>
    <mergeCell ref="P27:P28"/>
    <mergeCell ref="A30:A31"/>
    <mergeCell ref="B30:B31"/>
    <mergeCell ref="C30:C31"/>
    <mergeCell ref="D30:D31"/>
    <mergeCell ref="A32:A33"/>
    <mergeCell ref="B32:B33"/>
    <mergeCell ref="C32:C33"/>
    <mergeCell ref="D32:D33"/>
    <mergeCell ref="A12:A13"/>
    <mergeCell ref="A16:A17"/>
    <mergeCell ref="D16:D17"/>
    <mergeCell ref="P17:P18"/>
    <mergeCell ref="B12:B13"/>
    <mergeCell ref="B16:B17"/>
    <mergeCell ref="P13:P14"/>
    <mergeCell ref="O15:O16"/>
    <mergeCell ref="N13:N14"/>
    <mergeCell ref="N15:N16"/>
    <mergeCell ref="A24:A25"/>
    <mergeCell ref="B24:B25"/>
    <mergeCell ref="C24:C25"/>
    <mergeCell ref="D24:D25"/>
    <mergeCell ref="A26:A27"/>
    <mergeCell ref="B26:B27"/>
    <mergeCell ref="C26:C27"/>
    <mergeCell ref="D26:D27"/>
    <mergeCell ref="O29:O30"/>
    <mergeCell ref="Q7:Q8"/>
    <mergeCell ref="O9:O10"/>
    <mergeCell ref="P9:P10"/>
    <mergeCell ref="Q9:Q10"/>
    <mergeCell ref="O7:O8"/>
    <mergeCell ref="P7:P8"/>
    <mergeCell ref="Q11:Q12"/>
    <mergeCell ref="P21:P22"/>
    <mergeCell ref="P29:P30"/>
    <mergeCell ref="C42:C43"/>
    <mergeCell ref="D42:D43"/>
    <mergeCell ref="C28:C29"/>
    <mergeCell ref="D28:D29"/>
    <mergeCell ref="P19:P20"/>
    <mergeCell ref="A40:A41"/>
    <mergeCell ref="O11:O12"/>
    <mergeCell ref="P11:P12"/>
    <mergeCell ref="A38:A39"/>
    <mergeCell ref="B38:B39"/>
    <mergeCell ref="C34:C35"/>
    <mergeCell ref="D34:D35"/>
    <mergeCell ref="A34:A35"/>
    <mergeCell ref="B34:B35"/>
    <mergeCell ref="A36:A37"/>
    <mergeCell ref="B36:B37"/>
    <mergeCell ref="A44:A45"/>
    <mergeCell ref="B44:B45"/>
    <mergeCell ref="A42:A43"/>
    <mergeCell ref="B42:B43"/>
    <mergeCell ref="C44:C45"/>
    <mergeCell ref="D44:D45"/>
    <mergeCell ref="A46:A47"/>
    <mergeCell ref="B46:B47"/>
    <mergeCell ref="C46:C47"/>
    <mergeCell ref="D46:D47"/>
    <mergeCell ref="Q69:Q70"/>
    <mergeCell ref="N67:N68"/>
    <mergeCell ref="O67:O68"/>
    <mergeCell ref="P67:P68"/>
    <mergeCell ref="N69:N70"/>
    <mergeCell ref="O69:O70"/>
    <mergeCell ref="P69:P70"/>
    <mergeCell ref="O65:O66"/>
    <mergeCell ref="A62:A63"/>
    <mergeCell ref="B62:B63"/>
    <mergeCell ref="C62:C63"/>
    <mergeCell ref="D62:D63"/>
    <mergeCell ref="A64:A65"/>
    <mergeCell ref="B64:B65"/>
    <mergeCell ref="C64:C65"/>
    <mergeCell ref="D64:D65"/>
    <mergeCell ref="A66:A67"/>
    <mergeCell ref="B66:B67"/>
    <mergeCell ref="C66:C67"/>
    <mergeCell ref="D66:D67"/>
    <mergeCell ref="N61:N62"/>
    <mergeCell ref="B60:B61"/>
    <mergeCell ref="C60:C61"/>
    <mergeCell ref="D60:D61"/>
    <mergeCell ref="N65:N66"/>
    <mergeCell ref="N59:N60"/>
    <mergeCell ref="O61:O62"/>
    <mergeCell ref="P61:P62"/>
    <mergeCell ref="Q67:Q68"/>
    <mergeCell ref="Q39:Q40"/>
    <mergeCell ref="Q65:Q66"/>
    <mergeCell ref="O63:O64"/>
    <mergeCell ref="P63:P64"/>
    <mergeCell ref="Q63:Q64"/>
    <mergeCell ref="Q41:Q42"/>
    <mergeCell ref="Q51:Q52"/>
    <mergeCell ref="Q61:Q62"/>
    <mergeCell ref="O45:O46"/>
    <mergeCell ref="O57:O58"/>
    <mergeCell ref="P57:P58"/>
    <mergeCell ref="O59:O60"/>
    <mergeCell ref="P59:P60"/>
    <mergeCell ref="O47:O48"/>
    <mergeCell ref="P47:P48"/>
    <mergeCell ref="Q47:Q48"/>
    <mergeCell ref="Q45:Q46"/>
    <mergeCell ref="P37:P38"/>
    <mergeCell ref="N31:N32"/>
    <mergeCell ref="N33:N34"/>
    <mergeCell ref="N72:P73"/>
    <mergeCell ref="N53:N54"/>
    <mergeCell ref="P65:P66"/>
    <mergeCell ref="N63:N64"/>
    <mergeCell ref="N37:N38"/>
    <mergeCell ref="N55:N56"/>
    <mergeCell ref="N35:N36"/>
    <mergeCell ref="D1:N1"/>
    <mergeCell ref="N7:N8"/>
    <mergeCell ref="N9:N10"/>
    <mergeCell ref="N11:N12"/>
    <mergeCell ref="C2:O2"/>
    <mergeCell ref="C12:C13"/>
    <mergeCell ref="D12:D13"/>
    <mergeCell ref="N39:N40"/>
    <mergeCell ref="N49:N50"/>
    <mergeCell ref="N51:N52"/>
    <mergeCell ref="N41:N42"/>
    <mergeCell ref="N43:N44"/>
    <mergeCell ref="N45:N46"/>
    <mergeCell ref="N47:N48"/>
    <mergeCell ref="I49:I50"/>
    <mergeCell ref="A50:A51"/>
    <mergeCell ref="A52:A53"/>
    <mergeCell ref="C52:C53"/>
    <mergeCell ref="D52:D53"/>
    <mergeCell ref="A48:A49"/>
    <mergeCell ref="B48:B49"/>
    <mergeCell ref="C48:C49"/>
    <mergeCell ref="D48:D49"/>
    <mergeCell ref="C10:C11"/>
    <mergeCell ref="C58:C59"/>
    <mergeCell ref="D58:D59"/>
    <mergeCell ref="A60:A61"/>
    <mergeCell ref="A54:A55"/>
    <mergeCell ref="B54:B55"/>
    <mergeCell ref="A56:A57"/>
    <mergeCell ref="B56:B57"/>
    <mergeCell ref="A58:A59"/>
    <mergeCell ref="B58:B59"/>
    <mergeCell ref="B6:B7"/>
    <mergeCell ref="B40:B41"/>
    <mergeCell ref="B50:B51"/>
    <mergeCell ref="B52:B53"/>
    <mergeCell ref="B10:B11"/>
    <mergeCell ref="B14:B15"/>
    <mergeCell ref="D56:D57"/>
    <mergeCell ref="C36:C37"/>
    <mergeCell ref="D36:D37"/>
    <mergeCell ref="C38:C39"/>
    <mergeCell ref="D38:D39"/>
    <mergeCell ref="C50:C51"/>
    <mergeCell ref="D50:D51"/>
    <mergeCell ref="C56:C57"/>
    <mergeCell ref="C54:C55"/>
    <mergeCell ref="D54:D55"/>
    <mergeCell ref="A78:B79"/>
    <mergeCell ref="C78:E79"/>
    <mergeCell ref="D70:D71"/>
    <mergeCell ref="A68:A69"/>
    <mergeCell ref="B68:B69"/>
    <mergeCell ref="C68:C69"/>
    <mergeCell ref="A70:A71"/>
    <mergeCell ref="B70:B71"/>
    <mergeCell ref="C70:C71"/>
    <mergeCell ref="D68:D69"/>
    <mergeCell ref="A75:B76"/>
    <mergeCell ref="C75:E76"/>
    <mergeCell ref="A72:A73"/>
    <mergeCell ref="B72:B73"/>
    <mergeCell ref="C72:C73"/>
    <mergeCell ref="D72:D73"/>
  </mergeCells>
  <printOptions horizontalCentered="1" verticalCentered="1"/>
  <pageMargins left="0" right="0" top="0" bottom="0" header="0.28" footer="0.29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Производство</cp:lastModifiedBy>
  <cp:lastPrinted>2012-01-29T05:04:48Z</cp:lastPrinted>
  <dcterms:created xsi:type="dcterms:W3CDTF">1996-10-08T23:32:33Z</dcterms:created>
  <dcterms:modified xsi:type="dcterms:W3CDTF">2012-03-12T09:01:20Z</dcterms:modified>
  <cp:category/>
  <cp:version/>
  <cp:contentType/>
  <cp:contentStatus/>
</cp:coreProperties>
</file>