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<sst xmlns="http://schemas.openxmlformats.org/spreadsheetml/2006/main" count="105" uniqueCount="58">
  <si>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</si>
  <si>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</si>
  <si>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</si>
  <si>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</si>
  <si>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</si>
  <si>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</si>
  <si>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</si>
  <si>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</si>
  <si>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</si>
  <si>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</si>
  <si>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</si>
  <si>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</si>
  <si>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</si>
  <si>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</si>
  <si>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</si>
  <si>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</si>
  <si>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</si>
  <si>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</si>
  <si>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</si>
  <si>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</si>
  <si>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</si>
  <si>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</si>
  <si>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</si>
  <si>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</si>
  <si>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</si>
  <si>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</si>
  <si>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</si>
  <si>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</si>
  <si>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</si>
  <si>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</si>
  <si>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</si>
  <si>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</si>
  <si>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</si>
  <si>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</si>
  <si>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</si>
  <si>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</si>
  <si>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</si>
  <si>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</si>
  <si>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BAILIYEVA RAISA</t>
  </si>
  <si>
    <t>KAZ</t>
  </si>
  <si>
    <t>BALAPANOVA AIDANA</t>
  </si>
  <si>
    <t>AITLEU AKARU</t>
  </si>
  <si>
    <t>KONDRATEVA OLESYA</t>
  </si>
  <si>
    <t>RUS</t>
  </si>
  <si>
    <t>ONOPRIENKO EKATERINA</t>
  </si>
  <si>
    <t>SHINKORENKO ANASTASIYA</t>
  </si>
  <si>
    <t>BURTSEVA SVETA</t>
  </si>
  <si>
    <t>URYNGALIYEVA ALMAGUL</t>
  </si>
  <si>
    <t xml:space="preserve">Weight category 60  kg  </t>
  </si>
  <si>
    <t>1</t>
  </si>
  <si>
    <t>2</t>
  </si>
  <si>
    <t>3</t>
  </si>
  <si>
    <t>4</t>
  </si>
  <si>
    <t>5</t>
  </si>
  <si>
    <t>6</t>
  </si>
  <si>
    <t>7</t>
  </si>
  <si>
    <t>8</t>
  </si>
  <si>
    <t>5-7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</si>
</sst>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17" borderId="28" xfId="43" applyFont="1" applyFill="1" applyBorder="1" applyAlignment="1">
      <alignment horizontal="center" vertical="center" wrapText="1"/>
    </xf>
    <xf numFmtId="178" fontId="13" fillId="17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178" fontId="13" fillId="2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0" fillId="25" borderId="21" xfId="0" applyFont="1" applyFill="1" applyBorder="1" applyAlignment="1">
      <alignment horizontal="left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7" fillId="26" borderId="22" xfId="42" applyFont="1" applyFill="1" applyBorder="1" applyAlignment="1" applyProtection="1">
      <alignment horizontal="center" vertical="center" wrapText="1"/>
      <protection/>
    </xf>
    <xf numFmtId="0" fontId="27" fillId="26" borderId="23" xfId="42" applyFont="1" applyFill="1" applyBorder="1" applyAlignment="1" applyProtection="1">
      <alignment horizontal="center" vertical="center" wrapText="1"/>
      <protection/>
    </xf>
    <xf numFmtId="0" fontId="27" fillId="26" borderId="2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31" fillId="17" borderId="37" xfId="0" applyFont="1" applyFill="1" applyBorder="1" applyAlignment="1">
      <alignment horizontal="center" vertical="center"/>
    </xf>
    <xf numFmtId="0" fontId="31" fillId="17" borderId="39" xfId="0" applyFont="1" applyFill="1" applyBorder="1" applyAlignment="1">
      <alignment horizontal="center" vertical="center"/>
    </xf>
    <xf numFmtId="0" fontId="31" fillId="17" borderId="40" xfId="0" applyFont="1" applyFill="1" applyBorder="1" applyAlignment="1">
      <alignment horizontal="center" vertical="center"/>
    </xf>
    <xf numFmtId="0" fontId="31" fillId="27" borderId="37" xfId="0" applyFont="1" applyFill="1" applyBorder="1" applyAlignment="1">
      <alignment horizontal="center" vertical="center"/>
    </xf>
    <xf numFmtId="0" fontId="31" fillId="27" borderId="39" xfId="0" applyFont="1" applyFill="1" applyBorder="1" applyAlignment="1">
      <alignment horizontal="center" vertical="center"/>
    </xf>
    <xf numFmtId="0" fontId="31" fillId="27" borderId="40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24" borderId="37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/>
    </xf>
    <xf numFmtId="0" fontId="31" fillId="24" borderId="40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22" borderId="22" xfId="42" applyFont="1" applyFill="1" applyBorder="1" applyAlignment="1" applyProtection="1">
      <alignment horizontal="center" vertical="center"/>
      <protection/>
    </xf>
    <xf numFmtId="0" fontId="3" fillId="22" borderId="23" xfId="42" applyFont="1" applyFill="1" applyBorder="1" applyAlignment="1" applyProtection="1">
      <alignment horizontal="center" vertical="center"/>
      <protection/>
    </xf>
    <xf numFmtId="0" fontId="3" fillId="22" borderId="24" xfId="42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51" fillId="0" borderId="15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97"/>
      <c r="B6" s="98">
        <v>1</v>
      </c>
      <c r="C6" s="96"/>
      <c r="D6" s="87"/>
      <c r="E6" s="87"/>
      <c r="F6" s="91"/>
      <c r="G6" s="87"/>
    </row>
    <row r="7" spans="1:7" ht="12.75">
      <c r="A7" s="97"/>
      <c r="B7" s="98"/>
      <c r="C7" s="96"/>
      <c r="D7" s="87"/>
      <c r="E7" s="87"/>
      <c r="F7" s="91"/>
      <c r="G7" s="87"/>
    </row>
    <row r="8" spans="1:7" ht="12.75" customHeight="1">
      <c r="A8" s="97"/>
      <c r="B8" s="98">
        <v>2</v>
      </c>
      <c r="C8" s="96"/>
      <c r="D8" s="87"/>
      <c r="E8" s="87"/>
      <c r="F8" s="91"/>
      <c r="G8" s="87"/>
    </row>
    <row r="9" spans="1:7" ht="12.75">
      <c r="A9" s="97"/>
      <c r="B9" s="98"/>
      <c r="C9" s="96"/>
      <c r="D9" s="87"/>
      <c r="E9" s="87"/>
      <c r="F9" s="91"/>
      <c r="G9" s="87"/>
    </row>
    <row r="10" spans="1:7" ht="12.75" customHeight="1">
      <c r="A10" s="97"/>
      <c r="B10" s="98">
        <v>3</v>
      </c>
      <c r="C10" s="96"/>
      <c r="D10" s="87"/>
      <c r="E10" s="87"/>
      <c r="F10" s="91"/>
      <c r="G10" s="87"/>
    </row>
    <row r="11" spans="1:7" ht="12.75">
      <c r="A11" s="97"/>
      <c r="B11" s="98"/>
      <c r="C11" s="96"/>
      <c r="D11" s="87"/>
      <c r="E11" s="87"/>
      <c r="F11" s="91"/>
      <c r="G11" s="87"/>
    </row>
    <row r="12" spans="1:7" ht="12.75" customHeight="1">
      <c r="A12" s="97"/>
      <c r="B12" s="98">
        <v>4</v>
      </c>
      <c r="C12" s="96"/>
      <c r="D12" s="87"/>
      <c r="E12" s="87"/>
      <c r="F12" s="91"/>
      <c r="G12" s="91"/>
    </row>
    <row r="13" spans="1:7" ht="12.75">
      <c r="A13" s="97"/>
      <c r="B13" s="98"/>
      <c r="C13" s="96"/>
      <c r="D13" s="87"/>
      <c r="E13" s="87"/>
      <c r="F13" s="91"/>
      <c r="G13" s="91"/>
    </row>
    <row r="14" spans="1:7" ht="12.75" customHeight="1">
      <c r="A14" s="97"/>
      <c r="B14" s="98">
        <v>5</v>
      </c>
      <c r="C14" s="96"/>
      <c r="D14" s="87"/>
      <c r="E14" s="87"/>
      <c r="F14" s="91"/>
      <c r="G14" s="87"/>
    </row>
    <row r="15" spans="1:7" ht="12.75">
      <c r="A15" s="97"/>
      <c r="B15" s="98"/>
      <c r="C15" s="96"/>
      <c r="D15" s="87"/>
      <c r="E15" s="87"/>
      <c r="F15" s="91"/>
      <c r="G15" s="87"/>
    </row>
    <row r="16" spans="1:7" ht="12.75" customHeight="1">
      <c r="A16" s="97"/>
      <c r="B16" s="98">
        <v>6</v>
      </c>
      <c r="C16" s="96"/>
      <c r="D16" s="87"/>
      <c r="E16" s="87"/>
      <c r="F16" s="91"/>
      <c r="G16" s="87"/>
    </row>
    <row r="17" spans="1:7" ht="12.75">
      <c r="A17" s="97"/>
      <c r="B17" s="98"/>
      <c r="C17" s="96"/>
      <c r="D17" s="87"/>
      <c r="E17" s="87"/>
      <c r="F17" s="91"/>
      <c r="G17" s="87"/>
    </row>
    <row r="18" spans="1:7" ht="12.75" customHeight="1">
      <c r="A18" s="97"/>
      <c r="B18" s="98">
        <v>7</v>
      </c>
      <c r="C18" s="96"/>
      <c r="D18" s="87"/>
      <c r="E18" s="87"/>
      <c r="F18" s="91"/>
      <c r="G18" s="87"/>
    </row>
    <row r="19" spans="1:7" ht="12.75">
      <c r="A19" s="97"/>
      <c r="B19" s="98"/>
      <c r="C19" s="96"/>
      <c r="D19" s="87"/>
      <c r="E19" s="87"/>
      <c r="F19" s="91"/>
      <c r="G19" s="87"/>
    </row>
    <row r="20" spans="1:7" ht="12.75" customHeight="1">
      <c r="A20" s="97"/>
      <c r="B20" s="98">
        <v>8</v>
      </c>
      <c r="C20" s="96"/>
      <c r="D20" s="87"/>
      <c r="E20" s="87"/>
      <c r="F20" s="91"/>
      <c r="G20" s="87"/>
    </row>
    <row r="21" spans="1:7" ht="12.75">
      <c r="A21" s="97"/>
      <c r="B21" s="98"/>
      <c r="C21" s="96"/>
      <c r="D21" s="87"/>
      <c r="E21" s="87"/>
      <c r="F21" s="91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C12:C13"/>
    <mergeCell ref="D12:D13"/>
    <mergeCell ref="C10:C11"/>
    <mergeCell ref="D10:D11"/>
    <mergeCell ref="A10:A11"/>
    <mergeCell ref="B10:B11"/>
    <mergeCell ref="A12:A13"/>
    <mergeCell ref="B12:B13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E6:E7"/>
    <mergeCell ref="F6:F7"/>
    <mergeCell ref="E8:E9"/>
    <mergeCell ref="F8:F9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6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9.25" customHeight="1">
      <c r="A2" s="118" t="str">
        <f>'[2]реквизиты'!$A$2</f>
        <v>of the World Cup Stage by Sambo among men and women and on combat sambo for the prize of The President of Kazakhstan N.A.Nazarbaev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8" ht="16.5" thickBot="1">
      <c r="A3" s="107" t="s">
        <v>18</v>
      </c>
      <c r="B3" s="107"/>
      <c r="C3" s="107"/>
      <c r="D3" s="44"/>
      <c r="F3" s="113" t="str">
        <f>HYPERLINK('пр.взв.'!A3)</f>
        <v>Weight category 60  kg  </v>
      </c>
      <c r="G3" s="113"/>
      <c r="H3" s="113"/>
    </row>
    <row r="4" spans="1:10" ht="19.5" customHeight="1">
      <c r="A4" s="102" t="s">
        <v>20</v>
      </c>
      <c r="B4" s="102" t="s">
        <v>12</v>
      </c>
      <c r="C4" s="102" t="s">
        <v>13</v>
      </c>
      <c r="D4" s="102" t="s">
        <v>14</v>
      </c>
      <c r="E4" s="102" t="s">
        <v>21</v>
      </c>
      <c r="F4" s="102" t="s">
        <v>22</v>
      </c>
      <c r="G4" s="102" t="s">
        <v>32</v>
      </c>
      <c r="H4" s="102" t="s">
        <v>24</v>
      </c>
      <c r="I4" s="102" t="s">
        <v>25</v>
      </c>
      <c r="J4" s="102" t="s">
        <v>26</v>
      </c>
    </row>
    <row r="5" spans="1:10" ht="19.5" customHeight="1" thickBot="1">
      <c r="A5" s="103" t="s">
        <v>20</v>
      </c>
      <c r="B5" s="103" t="s">
        <v>12</v>
      </c>
      <c r="C5" s="103" t="s">
        <v>13</v>
      </c>
      <c r="D5" s="103" t="s">
        <v>14</v>
      </c>
      <c r="E5" s="103" t="s">
        <v>21</v>
      </c>
      <c r="F5" s="103" t="s">
        <v>22</v>
      </c>
      <c r="G5" s="103" t="s">
        <v>23</v>
      </c>
      <c r="H5" s="103" t="s">
        <v>24</v>
      </c>
      <c r="I5" s="103" t="s">
        <v>25</v>
      </c>
      <c r="J5" s="103" t="s">
        <v>26</v>
      </c>
    </row>
    <row r="6" spans="1:10" ht="19.5" customHeight="1">
      <c r="A6" s="105" t="s">
        <v>28</v>
      </c>
      <c r="B6" s="108">
        <f>'пр.хода'!A28</f>
        <v>1</v>
      </c>
      <c r="C6" s="109" t="str">
        <f>VLOOKUP(B6,'пр.взв.'!B6:E21,2,FALSE)</f>
        <v>KONDRATEVA OLESYA</v>
      </c>
      <c r="D6" s="109">
        <f>VLOOKUP(B6,'пр.взв.'!B6:E21,3,FALSE)</f>
        <v>1983</v>
      </c>
      <c r="E6" s="109" t="str">
        <f>VLOOKUP(B6,'пр.взв.'!B6:E21,4,FALSE)</f>
        <v>RUS</v>
      </c>
      <c r="F6" s="111"/>
      <c r="G6" s="91"/>
      <c r="H6" s="115"/>
      <c r="I6" s="104"/>
      <c r="J6" s="99" t="s">
        <v>19</v>
      </c>
    </row>
    <row r="7" spans="1:10" ht="19.5" customHeight="1">
      <c r="A7" s="106"/>
      <c r="B7" s="92"/>
      <c r="C7" s="110"/>
      <c r="D7" s="110"/>
      <c r="E7" s="110"/>
      <c r="F7" s="114"/>
      <c r="G7" s="91"/>
      <c r="H7" s="115"/>
      <c r="I7" s="104"/>
      <c r="J7" s="100"/>
    </row>
    <row r="8" spans="1:10" ht="19.5" customHeight="1">
      <c r="A8" s="112" t="s">
        <v>10</v>
      </c>
      <c r="B8" s="108">
        <f>'пр.хода'!A32</f>
        <v>4</v>
      </c>
      <c r="C8" s="109" t="str">
        <f>VLOOKUP(B8,'пр.взв.'!B6:E21,2,FALSE)</f>
        <v>BURTSEVA SVETA</v>
      </c>
      <c r="D8" s="109">
        <f>VLOOKUP(B8,'пр.взв.'!B6:E21,3,FALSE)</f>
        <v>1984</v>
      </c>
      <c r="E8" s="109" t="str">
        <f>VLOOKUP(B8,'пр.взв.'!B6:E21,4,FALSE)</f>
        <v>RUS</v>
      </c>
      <c r="F8" s="111"/>
      <c r="G8" s="97"/>
      <c r="H8" s="115"/>
      <c r="I8" s="104"/>
      <c r="J8" s="100"/>
    </row>
    <row r="9" spans="1:10" ht="19.5" customHeight="1">
      <c r="A9" s="112"/>
      <c r="B9" s="97"/>
      <c r="C9" s="109"/>
      <c r="D9" s="109"/>
      <c r="E9" s="109"/>
      <c r="F9" s="111"/>
      <c r="G9" s="97"/>
      <c r="H9" s="115"/>
      <c r="I9" s="104"/>
      <c r="J9" s="101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13" t="str">
        <f>HYPERLINK('пр.взв.'!A3)</f>
        <v>Weight category 60  kg  </v>
      </c>
      <c r="G12" s="113"/>
      <c r="H12" s="113"/>
    </row>
    <row r="13" spans="1:10" ht="19.5" customHeight="1">
      <c r="A13" s="102" t="s">
        <v>20</v>
      </c>
      <c r="B13" s="102" t="s">
        <v>12</v>
      </c>
      <c r="C13" s="102" t="s">
        <v>13</v>
      </c>
      <c r="D13" s="102" t="s">
        <v>14</v>
      </c>
      <c r="E13" s="102" t="s">
        <v>21</v>
      </c>
      <c r="F13" s="102" t="s">
        <v>22</v>
      </c>
      <c r="G13" s="102" t="s">
        <v>32</v>
      </c>
      <c r="H13" s="102" t="s">
        <v>24</v>
      </c>
      <c r="I13" s="102" t="s">
        <v>25</v>
      </c>
      <c r="J13" s="102" t="s">
        <v>26</v>
      </c>
    </row>
    <row r="14" spans="1:10" ht="19.5" customHeight="1" thickBot="1">
      <c r="A14" s="103" t="s">
        <v>20</v>
      </c>
      <c r="B14" s="103" t="s">
        <v>12</v>
      </c>
      <c r="C14" s="103" t="s">
        <v>13</v>
      </c>
      <c r="D14" s="103" t="s">
        <v>14</v>
      </c>
      <c r="E14" s="103" t="s">
        <v>21</v>
      </c>
      <c r="F14" s="103" t="s">
        <v>22</v>
      </c>
      <c r="G14" s="103" t="s">
        <v>23</v>
      </c>
      <c r="H14" s="103" t="s">
        <v>24</v>
      </c>
      <c r="I14" s="103" t="s">
        <v>25</v>
      </c>
      <c r="J14" s="103" t="s">
        <v>26</v>
      </c>
    </row>
    <row r="15" spans="1:10" ht="19.5" customHeight="1">
      <c r="A15" s="105" t="s">
        <v>28</v>
      </c>
      <c r="B15" s="108">
        <f>'пр.хода'!G10</f>
        <v>3</v>
      </c>
      <c r="C15" s="109" t="str">
        <f>VLOOKUP(B15,'пр.взв.'!B6:E21,2,FALSE)</f>
        <v>SHINKORENKO ANASTASIYA</v>
      </c>
      <c r="D15" s="109" t="e">
        <f>VLOOKUP(C15,'пр.взв.'!B6:E21,3,FALSE)</f>
        <v>#N/A</v>
      </c>
      <c r="E15" s="109" t="str">
        <f>VLOOKUP(B15,'пр.взв.'!B6:E21,4,FALSE)</f>
        <v>RUS</v>
      </c>
      <c r="F15" s="111"/>
      <c r="G15" s="91"/>
      <c r="H15" s="97"/>
      <c r="I15" s="104"/>
      <c r="J15" s="99" t="s">
        <v>19</v>
      </c>
    </row>
    <row r="16" spans="1:10" ht="19.5" customHeight="1">
      <c r="A16" s="106"/>
      <c r="B16" s="97"/>
      <c r="C16" s="109"/>
      <c r="D16" s="109"/>
      <c r="E16" s="110"/>
      <c r="F16" s="111"/>
      <c r="G16" s="91"/>
      <c r="H16" s="97"/>
      <c r="I16" s="104"/>
      <c r="J16" s="100"/>
    </row>
    <row r="17" spans="1:10" ht="19.5" customHeight="1">
      <c r="A17" s="112" t="s">
        <v>10</v>
      </c>
      <c r="B17" s="108">
        <f>'пр.хода'!G20</f>
        <v>2</v>
      </c>
      <c r="C17" s="109" t="str">
        <f>VLOOKUP(B17,'пр.взв.'!B6:E21,2,FALSE)</f>
        <v>ONOPRIENKO EKATERINA</v>
      </c>
      <c r="D17" s="109" t="e">
        <f>VLOOKUP(C17,'пр.взв.'!B6:E21,3,FALSE)</f>
        <v>#N/A</v>
      </c>
      <c r="E17" s="109" t="str">
        <f>VLOOKUP(B17,'пр.взв.'!B6:E21,4,FALSE)</f>
        <v>RUS</v>
      </c>
      <c r="F17" s="111"/>
      <c r="G17" s="97"/>
      <c r="H17" s="97"/>
      <c r="I17" s="104"/>
      <c r="J17" s="100"/>
    </row>
    <row r="18" spans="1:10" ht="19.5" customHeight="1">
      <c r="A18" s="112"/>
      <c r="B18" s="97"/>
      <c r="C18" s="109"/>
      <c r="D18" s="109"/>
      <c r="E18" s="109"/>
      <c r="F18" s="111"/>
      <c r="G18" s="97"/>
      <c r="H18" s="97"/>
      <c r="I18" s="104"/>
      <c r="J18" s="101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E13:E14"/>
    <mergeCell ref="F13:F14"/>
    <mergeCell ref="G13:G14"/>
    <mergeCell ref="H13:H14"/>
    <mergeCell ref="F12:H12"/>
    <mergeCell ref="F6:F7"/>
    <mergeCell ref="G6:G7"/>
    <mergeCell ref="H6:H7"/>
    <mergeCell ref="A8:A9"/>
    <mergeCell ref="B8:B9"/>
    <mergeCell ref="C8:C9"/>
    <mergeCell ref="D8:D9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J4:J5"/>
    <mergeCell ref="I6:I7"/>
    <mergeCell ref="I8:I9"/>
    <mergeCell ref="J6:J9"/>
    <mergeCell ref="J15:J18"/>
    <mergeCell ref="I13:I14"/>
    <mergeCell ref="J13:J14"/>
    <mergeCell ref="I17:I1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6" t="s">
        <v>17</v>
      </c>
      <c r="B1" s="126"/>
      <c r="C1" s="126"/>
      <c r="D1" s="126"/>
      <c r="E1" s="126"/>
      <c r="F1" s="59"/>
    </row>
    <row r="2" spans="1:9" ht="45.75" customHeight="1">
      <c r="A2" s="127" t="str">
        <f>HYPERLINK('[2]реквизиты'!A2)</f>
        <v>of the World Cup Stage by Sambo among men and women and on combat sambo for the prize of The President of Kazakhstan N.A.Nazarbaev</v>
      </c>
      <c r="B2" s="127"/>
      <c r="C2" s="127"/>
      <c r="D2" s="127"/>
      <c r="E2" s="127"/>
      <c r="F2" s="60"/>
      <c r="G2" s="14"/>
      <c r="H2" s="14"/>
      <c r="I2" s="15"/>
    </row>
    <row r="3" spans="1:6" ht="24.75" customHeight="1" thickBot="1">
      <c r="A3" s="124" t="s">
        <v>48</v>
      </c>
      <c r="B3" s="124"/>
      <c r="C3" s="124"/>
      <c r="D3" s="124"/>
      <c r="E3" s="124"/>
      <c r="F3" s="58"/>
    </row>
    <row r="4" spans="1:5" ht="12.75" customHeight="1">
      <c r="A4" s="129" t="s">
        <v>11</v>
      </c>
      <c r="B4" s="131" t="s">
        <v>12</v>
      </c>
      <c r="C4" s="129" t="s">
        <v>13</v>
      </c>
      <c r="D4" s="129" t="s">
        <v>14</v>
      </c>
      <c r="E4" s="129" t="s">
        <v>15</v>
      </c>
    </row>
    <row r="5" spans="1:5" ht="12.75" customHeight="1" thickBot="1">
      <c r="A5" s="130"/>
      <c r="B5" s="132"/>
      <c r="C5" s="130"/>
      <c r="D5" s="130"/>
      <c r="E5" s="130"/>
    </row>
    <row r="6" spans="1:5" ht="12.75" customHeight="1">
      <c r="A6" s="87" t="s">
        <v>49</v>
      </c>
      <c r="B6" s="122">
        <v>5</v>
      </c>
      <c r="C6" s="123" t="s">
        <v>38</v>
      </c>
      <c r="D6" s="120">
        <v>1975</v>
      </c>
      <c r="E6" s="120" t="s">
        <v>39</v>
      </c>
    </row>
    <row r="7" spans="1:5" ht="15" customHeight="1">
      <c r="A7" s="121"/>
      <c r="B7" s="128"/>
      <c r="C7" s="123"/>
      <c r="D7" s="120"/>
      <c r="E7" s="120"/>
    </row>
    <row r="8" spans="1:5" ht="12.75" customHeight="1">
      <c r="A8" s="87" t="s">
        <v>50</v>
      </c>
      <c r="B8" s="122">
        <v>6</v>
      </c>
      <c r="C8" s="123" t="s">
        <v>40</v>
      </c>
      <c r="D8" s="120">
        <v>1992</v>
      </c>
      <c r="E8" s="120" t="s">
        <v>39</v>
      </c>
    </row>
    <row r="9" spans="1:5" ht="15" customHeight="1">
      <c r="A9" s="121"/>
      <c r="B9" s="128"/>
      <c r="C9" s="123"/>
      <c r="D9" s="120"/>
      <c r="E9" s="120"/>
    </row>
    <row r="10" spans="1:5" ht="15" customHeight="1">
      <c r="A10" s="87" t="s">
        <v>51</v>
      </c>
      <c r="B10" s="122">
        <v>7</v>
      </c>
      <c r="C10" s="123" t="s">
        <v>41</v>
      </c>
      <c r="D10" s="120">
        <v>1992</v>
      </c>
      <c r="E10" s="120" t="s">
        <v>39</v>
      </c>
    </row>
    <row r="11" spans="1:5" ht="15.75" customHeight="1">
      <c r="A11" s="121"/>
      <c r="B11" s="128"/>
      <c r="C11" s="123"/>
      <c r="D11" s="120"/>
      <c r="E11" s="120"/>
    </row>
    <row r="12" spans="1:5" ht="12.75" customHeight="1">
      <c r="A12" s="87" t="s">
        <v>52</v>
      </c>
      <c r="B12" s="122">
        <v>1</v>
      </c>
      <c r="C12" s="123" t="s">
        <v>42</v>
      </c>
      <c r="D12" s="120">
        <v>1983</v>
      </c>
      <c r="E12" s="120" t="s">
        <v>43</v>
      </c>
    </row>
    <row r="13" spans="1:5" ht="15" customHeight="1">
      <c r="A13" s="121"/>
      <c r="B13" s="122"/>
      <c r="C13" s="123"/>
      <c r="D13" s="120"/>
      <c r="E13" s="120"/>
    </row>
    <row r="14" spans="1:5" ht="12.75" customHeight="1">
      <c r="A14" s="87" t="s">
        <v>53</v>
      </c>
      <c r="B14" s="122">
        <v>2</v>
      </c>
      <c r="C14" s="123" t="s">
        <v>44</v>
      </c>
      <c r="D14" s="120">
        <v>1987</v>
      </c>
      <c r="E14" s="120" t="s">
        <v>43</v>
      </c>
    </row>
    <row r="15" spans="1:5" ht="15" customHeight="1">
      <c r="A15" s="121"/>
      <c r="B15" s="122"/>
      <c r="C15" s="123"/>
      <c r="D15" s="120"/>
      <c r="E15" s="120"/>
    </row>
    <row r="16" spans="1:5" ht="15" customHeight="1">
      <c r="A16" s="87" t="s">
        <v>54</v>
      </c>
      <c r="B16" s="122">
        <v>3</v>
      </c>
      <c r="C16" s="123" t="s">
        <v>45</v>
      </c>
      <c r="D16" s="120">
        <v>1991</v>
      </c>
      <c r="E16" s="120" t="s">
        <v>43</v>
      </c>
    </row>
    <row r="17" spans="1:5" ht="15" customHeight="1">
      <c r="A17" s="121"/>
      <c r="B17" s="122"/>
      <c r="C17" s="123"/>
      <c r="D17" s="120"/>
      <c r="E17" s="120"/>
    </row>
    <row r="18" spans="1:5" ht="12.75" customHeight="1">
      <c r="A18" s="87" t="s">
        <v>55</v>
      </c>
      <c r="B18" s="122">
        <v>4</v>
      </c>
      <c r="C18" s="125" t="s">
        <v>46</v>
      </c>
      <c r="D18" s="120">
        <v>1984</v>
      </c>
      <c r="E18" s="120" t="s">
        <v>43</v>
      </c>
    </row>
    <row r="19" spans="1:5" ht="15" customHeight="1">
      <c r="A19" s="121"/>
      <c r="B19" s="122"/>
      <c r="C19" s="125"/>
      <c r="D19" s="120"/>
      <c r="E19" s="120"/>
    </row>
    <row r="20" spans="1:5" ht="19.5" customHeight="1">
      <c r="A20" s="87" t="s">
        <v>56</v>
      </c>
      <c r="B20" s="122"/>
      <c r="C20" s="123" t="s">
        <v>47</v>
      </c>
      <c r="D20" s="120">
        <v>1988</v>
      </c>
      <c r="E20" s="120" t="s">
        <v>39</v>
      </c>
    </row>
    <row r="21" spans="1:5" ht="16.5" customHeight="1">
      <c r="A21" s="121"/>
      <c r="B21" s="122"/>
      <c r="C21" s="123"/>
      <c r="D21" s="120"/>
      <c r="E21" s="120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D6:D7"/>
    <mergeCell ref="C10:C11"/>
    <mergeCell ref="C12:C13"/>
    <mergeCell ref="A4:A5"/>
    <mergeCell ref="B4:B5"/>
    <mergeCell ref="C4:C5"/>
    <mergeCell ref="D4:D5"/>
    <mergeCell ref="A14:A15"/>
    <mergeCell ref="B14:B15"/>
    <mergeCell ref="D14:D15"/>
    <mergeCell ref="A6:A7"/>
    <mergeCell ref="B6:B7"/>
    <mergeCell ref="B8:B9"/>
    <mergeCell ref="C8:C9"/>
    <mergeCell ref="D10:D11"/>
    <mergeCell ref="D12:D13"/>
    <mergeCell ref="C6:C7"/>
    <mergeCell ref="A1:E1"/>
    <mergeCell ref="A2:E2"/>
    <mergeCell ref="E10:E11"/>
    <mergeCell ref="A10:A11"/>
    <mergeCell ref="A8:A9"/>
    <mergeCell ref="E8:E9"/>
    <mergeCell ref="B10:B11"/>
    <mergeCell ref="E4:E5"/>
    <mergeCell ref="D8:D9"/>
    <mergeCell ref="E6:E7"/>
    <mergeCell ref="A3:E3"/>
    <mergeCell ref="E12:E13"/>
    <mergeCell ref="E14:E15"/>
    <mergeCell ref="C16:C17"/>
    <mergeCell ref="C14:C15"/>
    <mergeCell ref="A12:A13"/>
    <mergeCell ref="B12:B13"/>
    <mergeCell ref="A16:A17"/>
    <mergeCell ref="B16:B17"/>
    <mergeCell ref="D16:D17"/>
    <mergeCell ref="B18:B19"/>
    <mergeCell ref="A18:A19"/>
    <mergeCell ref="E18:E19"/>
    <mergeCell ref="E16:E17"/>
    <mergeCell ref="D18:D19"/>
    <mergeCell ref="C18:C19"/>
    <mergeCell ref="E20:E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of the World Cup Stage by Sambo among men and women and on combat sambo for the prize of The President of Kazakhstan N.A.Nazarbaev</v>
      </c>
      <c r="D1" s="150"/>
      <c r="E1" s="150"/>
      <c r="F1" s="150"/>
      <c r="G1" s="150"/>
      <c r="H1" s="150"/>
      <c r="I1" s="150"/>
      <c r="J1" s="15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2" t="str">
        <f>HYPERLINK('[2]реквизиты'!$A$3)</f>
        <v>January 27-30. 2012 , Uralsk, Kazakhstan</v>
      </c>
      <c r="D2" s="152"/>
      <c r="E2" s="152"/>
      <c r="F2" s="152"/>
      <c r="G2" s="152"/>
      <c r="H2" s="152"/>
      <c r="I2" s="152"/>
      <c r="J2" s="152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53" t="str">
        <f>HYPERLINK('пр.взв.'!$A$3)</f>
        <v>Weight category 60  kg  </v>
      </c>
      <c r="D3" s="153"/>
      <c r="E3" s="153"/>
      <c r="F3" s="153"/>
      <c r="G3" s="153"/>
      <c r="H3" s="153"/>
      <c r="I3" s="153"/>
      <c r="J3" s="153"/>
      <c r="K3" s="62"/>
      <c r="L3" s="62"/>
      <c r="M3" s="62"/>
      <c r="N3" s="62"/>
      <c r="O3" s="62"/>
      <c r="P3" s="62"/>
    </row>
    <row r="4" spans="1:13" ht="16.5" thickBot="1">
      <c r="A4" s="147" t="s">
        <v>0</v>
      </c>
      <c r="B4" s="147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1">
        <v>1</v>
      </c>
      <c r="B5" s="143" t="str">
        <f>VLOOKUP(A5,'пр.взв.'!B4:E21,2,FALSE)</f>
        <v>KONDRATEVA OLESYA</v>
      </c>
      <c r="C5" s="145">
        <f>VLOOKUP(A5,'пр.взв.'!B4:E21,3,FALSE)</f>
        <v>1983</v>
      </c>
      <c r="D5" s="137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2"/>
      <c r="B6" s="144"/>
      <c r="C6" s="146"/>
      <c r="D6" s="138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3">
        <v>5</v>
      </c>
      <c r="B7" s="135" t="str">
        <f>VLOOKUP(A7,'пр.взв.'!B4:E21,2,FALSE)</f>
        <v>BAILIYEVA RAISA</v>
      </c>
      <c r="C7" s="148">
        <f>VLOOKUP(A7,'пр.взв.'!B4:E21,3,FALSE)</f>
        <v>1975</v>
      </c>
      <c r="D7" s="139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2"/>
      <c r="B8" s="136"/>
      <c r="C8" s="149"/>
      <c r="D8" s="140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1">
        <v>3</v>
      </c>
      <c r="B9" s="143" t="str">
        <f>VLOOKUP(A9,'пр.взв.'!B4:E21,2,FALSE)</f>
        <v>SHINKORENKO ANASTASIYA</v>
      </c>
      <c r="C9" s="145">
        <f>VLOOKUP(A9,'пр.взв.'!B4:E21,3,FALSE)</f>
        <v>1991</v>
      </c>
      <c r="D9" s="137" t="str">
        <f>VLOOKUP(A9,'пр.взв.'!B4:E21,4,FALSE)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2"/>
      <c r="B10" s="144"/>
      <c r="C10" s="146"/>
      <c r="D10" s="138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3">
        <v>7</v>
      </c>
      <c r="B11" s="135" t="str">
        <f>VLOOKUP(A11,'пр.взв.'!B4:E21,2,FALSE)</f>
        <v>AITLEU AKARU</v>
      </c>
      <c r="C11" s="148">
        <f>VLOOKUP(A11,'пр.взв.'!B4:E21,3,FALSE)</f>
        <v>1992</v>
      </c>
      <c r="D11" s="139" t="str">
        <f>VLOOKUP(A11,'пр.взв.'!B4:E21,4,FALSE)</f>
        <v>KAZ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4"/>
      <c r="B12" s="136"/>
      <c r="C12" s="149"/>
      <c r="D12" s="140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47" t="s">
        <v>10</v>
      </c>
      <c r="B15" s="147"/>
      <c r="E15" s="22"/>
      <c r="F15" s="22"/>
      <c r="G15" s="22"/>
      <c r="H15" s="22"/>
      <c r="I15" s="41"/>
      <c r="J15" s="3"/>
    </row>
    <row r="16" spans="1:10" ht="13.5" thickBot="1">
      <c r="A16" s="141">
        <v>2</v>
      </c>
      <c r="B16" s="143" t="str">
        <f>VLOOKUP(A16,'пр.взв.'!B5:E21,2,FALSE)</f>
        <v>ONOPRIENKO EKATERINA</v>
      </c>
      <c r="C16" s="145">
        <f>VLOOKUP(A16,'пр.взв.'!B5:E21,3,FALSE)</f>
        <v>1987</v>
      </c>
      <c r="D16" s="137" t="str">
        <f>VLOOKUP(A16,'пр.взв.'!B5:E21,4,FALSE)</f>
        <v>RUS</v>
      </c>
      <c r="E16" s="22"/>
      <c r="F16" s="22"/>
      <c r="G16" s="22"/>
      <c r="H16" s="22"/>
      <c r="I16" s="35"/>
      <c r="J16" s="3"/>
    </row>
    <row r="17" spans="1:10" ht="12.75">
      <c r="A17" s="142"/>
      <c r="B17" s="144"/>
      <c r="C17" s="146"/>
      <c r="D17" s="138"/>
      <c r="E17" s="24"/>
      <c r="F17" s="22"/>
      <c r="G17" s="29"/>
      <c r="H17" s="26"/>
      <c r="I17" s="35"/>
      <c r="J17" s="3"/>
    </row>
    <row r="18" spans="1:10" ht="13.5" thickBot="1">
      <c r="A18" s="133">
        <v>6</v>
      </c>
      <c r="B18" s="135" t="str">
        <f>VLOOKUP(A18,'пр.взв.'!B5:E21,2,FALSE)</f>
        <v>BALAPANOVA AIDANA</v>
      </c>
      <c r="C18" s="148">
        <f>VLOOKUP(A18,'пр.взв.'!B5:E21,3,FALSE)</f>
        <v>1992</v>
      </c>
      <c r="D18" s="139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42"/>
      <c r="B19" s="136"/>
      <c r="C19" s="149"/>
      <c r="D19" s="140"/>
      <c r="E19" s="22"/>
      <c r="F19" s="26"/>
      <c r="G19" s="24"/>
      <c r="H19" s="30"/>
      <c r="I19" s="35"/>
      <c r="J19" s="3"/>
    </row>
    <row r="20" spans="1:8" ht="13.5" thickBot="1">
      <c r="A20" s="141">
        <v>4</v>
      </c>
      <c r="B20" s="143" t="str">
        <f>VLOOKUP(A20,'пр.взв.'!B5:E21,2,FALSE)</f>
        <v>BURTSEVA SVETA</v>
      </c>
      <c r="C20" s="145">
        <f>VLOOKUP(A20,'пр.взв.'!B5:E21,3,FALSE)</f>
        <v>1984</v>
      </c>
      <c r="D20" s="137" t="str">
        <f>VLOOKUP(A20,'пр.взв.'!B5:E21,4,FALSE)</f>
        <v>RUS</v>
      </c>
      <c r="E20" s="22"/>
      <c r="F20" s="26"/>
      <c r="G20" s="23"/>
      <c r="H20" s="3"/>
    </row>
    <row r="21" spans="1:8" ht="12.75">
      <c r="A21" s="142"/>
      <c r="B21" s="144"/>
      <c r="C21" s="146"/>
      <c r="D21" s="138"/>
      <c r="E21" s="24"/>
      <c r="F21" s="27"/>
      <c r="G21" s="28"/>
      <c r="H21" s="26"/>
    </row>
    <row r="22" spans="1:8" ht="13.5" thickBot="1">
      <c r="A22" s="133">
        <v>8</v>
      </c>
      <c r="B22" s="135" t="e">
        <f>VLOOKUP(A22,'пр.взв.'!B5:E21,2,FALSE)</f>
        <v>#N/A</v>
      </c>
      <c r="C22" s="148" t="e">
        <f>VLOOKUP(A22,'пр.взв.'!B5:E21,3,FALSE)</f>
        <v>#N/A</v>
      </c>
      <c r="D22" s="139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34"/>
      <c r="B23" s="136"/>
      <c r="C23" s="149"/>
      <c r="D23" s="140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C1:J1"/>
    <mergeCell ref="C2:J2"/>
    <mergeCell ref="C3:J3"/>
    <mergeCell ref="D5:D6"/>
    <mergeCell ref="D9:D10"/>
    <mergeCell ref="A15:B15"/>
    <mergeCell ref="B16:B17"/>
    <mergeCell ref="C16:C17"/>
    <mergeCell ref="A11:A12"/>
    <mergeCell ref="B11:B12"/>
    <mergeCell ref="C11:C12"/>
    <mergeCell ref="D11:D12"/>
    <mergeCell ref="A18:A19"/>
    <mergeCell ref="B18:B19"/>
    <mergeCell ref="C18:C19"/>
    <mergeCell ref="D18:D19"/>
    <mergeCell ref="A9:A10"/>
    <mergeCell ref="B9:B10"/>
    <mergeCell ref="C9:C10"/>
    <mergeCell ref="B7:B8"/>
    <mergeCell ref="A7:A8"/>
    <mergeCell ref="A4:B4"/>
    <mergeCell ref="C7:C8"/>
    <mergeCell ref="D7:D8"/>
    <mergeCell ref="A5:A6"/>
    <mergeCell ref="B5:B6"/>
    <mergeCell ref="C5:C6"/>
    <mergeCell ref="A22:A23"/>
    <mergeCell ref="B22:B23"/>
    <mergeCell ref="D16:D17"/>
    <mergeCell ref="D22:D23"/>
    <mergeCell ref="A20:A21"/>
    <mergeCell ref="B20:B21"/>
    <mergeCell ref="C20:C21"/>
    <mergeCell ref="D20:D21"/>
    <mergeCell ref="A16:A17"/>
    <mergeCell ref="C22:C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54" customHeight="1" thickBot="1">
      <c r="A1" s="154" t="str">
        <f>'[2]реквизиты'!$A$2</f>
        <v>of the World Cup Stage by Sambo among men and women and on combat sambo for the prize of The President of Kazakhstan N.A.Nazarbaev</v>
      </c>
      <c r="B1" s="155"/>
      <c r="C1" s="155"/>
      <c r="D1" s="155"/>
      <c r="E1" s="155"/>
      <c r="F1" s="155"/>
      <c r="G1" s="155"/>
      <c r="H1" s="156"/>
    </row>
    <row r="2" spans="1:8" ht="12.75">
      <c r="A2" s="157" t="str">
        <f>'[2]реквизиты'!$A$3</f>
        <v>January 27-30. 2012 , Uralsk, Kazakhstan</v>
      </c>
      <c r="B2" s="157"/>
      <c r="C2" s="157"/>
      <c r="D2" s="157"/>
      <c r="E2" s="157"/>
      <c r="F2" s="157"/>
      <c r="G2" s="157"/>
      <c r="H2" s="157"/>
    </row>
    <row r="3" spans="1:8" ht="18">
      <c r="A3" s="158" t="s">
        <v>35</v>
      </c>
      <c r="B3" s="158"/>
      <c r="C3" s="158"/>
      <c r="D3" s="158"/>
      <c r="E3" s="158"/>
      <c r="F3" s="158"/>
      <c r="G3" s="158"/>
      <c r="H3" s="158"/>
    </row>
    <row r="4" spans="2:8" ht="18">
      <c r="B4" s="76"/>
      <c r="C4" s="159" t="str">
        <f>'[3]пр.взв.'!A4</f>
        <v>Weight category кg.</v>
      </c>
      <c r="D4" s="159"/>
      <c r="E4" s="159"/>
      <c r="F4" s="159"/>
      <c r="G4" s="159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60" t="s">
        <v>29</v>
      </c>
      <c r="B6" s="171" t="e">
        <f>VLOOKUP(J6,'[3]пр.взв.'!B7:F70,2,FALSE)</f>
        <v>#N/A</v>
      </c>
      <c r="C6" s="171"/>
      <c r="D6" s="171"/>
      <c r="E6" s="171"/>
      <c r="F6" s="171"/>
      <c r="G6" s="171"/>
      <c r="H6" s="166" t="e">
        <f>VLOOKUP(J6,'[3]пр.взв.'!B7:F70,3,FALSE)</f>
        <v>#N/A</v>
      </c>
      <c r="I6" s="77"/>
      <c r="J6" s="78">
        <f>'пр.хода'!I15</f>
        <v>0</v>
      </c>
    </row>
    <row r="7" spans="1:10" ht="18">
      <c r="A7" s="161"/>
      <c r="B7" s="172"/>
      <c r="C7" s="172"/>
      <c r="D7" s="172"/>
      <c r="E7" s="172"/>
      <c r="F7" s="172"/>
      <c r="G7" s="172"/>
      <c r="H7" s="167"/>
      <c r="I7" s="77"/>
      <c r="J7" s="78"/>
    </row>
    <row r="8" spans="1:10" ht="18">
      <c r="A8" s="161"/>
      <c r="B8" s="173" t="e">
        <f>VLOOKUP(J6,'[3]пр.взв.'!B7:F70,4,FALSE)</f>
        <v>#N/A</v>
      </c>
      <c r="C8" s="173"/>
      <c r="D8" s="173"/>
      <c r="E8" s="173"/>
      <c r="F8" s="173"/>
      <c r="G8" s="173"/>
      <c r="H8" s="167"/>
      <c r="I8" s="77"/>
      <c r="J8" s="78"/>
    </row>
    <row r="9" spans="1:10" ht="18.75" thickBot="1">
      <c r="A9" s="162"/>
      <c r="B9" s="174"/>
      <c r="C9" s="174"/>
      <c r="D9" s="174"/>
      <c r="E9" s="174"/>
      <c r="F9" s="174"/>
      <c r="G9" s="174"/>
      <c r="H9" s="175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68" t="s">
        <v>30</v>
      </c>
      <c r="B11" s="171" t="e">
        <f>VLOOKUP(J11,'[3]пр.взв.'!B2:F75,2,FALSE)</f>
        <v>#REF!</v>
      </c>
      <c r="C11" s="171"/>
      <c r="D11" s="171"/>
      <c r="E11" s="171"/>
      <c r="F11" s="171"/>
      <c r="G11" s="171"/>
      <c r="H11" s="166" t="e">
        <f>VLOOKUP(J11,'[3]пр.взв.'!B2:F75,3,FALSE)</f>
        <v>#REF!</v>
      </c>
      <c r="I11" s="77"/>
      <c r="J11" s="78">
        <f>'пр.хода'!L9</f>
        <v>3</v>
      </c>
    </row>
    <row r="12" spans="1:10" ht="18">
      <c r="A12" s="169"/>
      <c r="B12" s="172"/>
      <c r="C12" s="172"/>
      <c r="D12" s="172"/>
      <c r="E12" s="172"/>
      <c r="F12" s="172"/>
      <c r="G12" s="172"/>
      <c r="H12" s="167"/>
      <c r="I12" s="77"/>
      <c r="J12" s="78"/>
    </row>
    <row r="13" spans="1:10" ht="18">
      <c r="A13" s="169"/>
      <c r="B13" s="173" t="e">
        <f>VLOOKUP(J11,'[3]пр.взв.'!B2:F75,4,FALSE)</f>
        <v>#REF!</v>
      </c>
      <c r="C13" s="173"/>
      <c r="D13" s="173"/>
      <c r="E13" s="173"/>
      <c r="F13" s="173"/>
      <c r="G13" s="173"/>
      <c r="H13" s="167"/>
      <c r="I13" s="77"/>
      <c r="J13" s="78"/>
    </row>
    <row r="14" spans="1:10" ht="18.75" thickBot="1">
      <c r="A14" s="170"/>
      <c r="B14" s="174"/>
      <c r="C14" s="174"/>
      <c r="D14" s="174"/>
      <c r="E14" s="174"/>
      <c r="F14" s="174"/>
      <c r="G14" s="174"/>
      <c r="H14" s="175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63" t="s">
        <v>31</v>
      </c>
      <c r="B16" s="171" t="e">
        <f>VLOOKUP(J16,'[3]пр.взв.'!B1:F80,2,FALSE)</f>
        <v>#REF!</v>
      </c>
      <c r="C16" s="171"/>
      <c r="D16" s="171"/>
      <c r="E16" s="171"/>
      <c r="F16" s="171"/>
      <c r="G16" s="171"/>
      <c r="H16" s="166" t="e">
        <f>VLOOKUP(J16,'[3]пр.взв.'!B1:F80,3,FALSE)</f>
        <v>#REF!</v>
      </c>
      <c r="I16" s="77"/>
      <c r="J16" s="78">
        <f>'пр.хода'!A32</f>
        <v>4</v>
      </c>
    </row>
    <row r="17" spans="1:10" ht="18">
      <c r="A17" s="164"/>
      <c r="B17" s="172"/>
      <c r="C17" s="172"/>
      <c r="D17" s="172"/>
      <c r="E17" s="172"/>
      <c r="F17" s="172"/>
      <c r="G17" s="172"/>
      <c r="H17" s="167"/>
      <c r="I17" s="77"/>
      <c r="J17" s="78"/>
    </row>
    <row r="18" spans="1:10" ht="18">
      <c r="A18" s="164"/>
      <c r="B18" s="173" t="e">
        <f>VLOOKUP(J16,'[3]пр.взв.'!B1:F80,4,FALSE)</f>
        <v>#REF!</v>
      </c>
      <c r="C18" s="173"/>
      <c r="D18" s="173"/>
      <c r="E18" s="173"/>
      <c r="F18" s="173"/>
      <c r="G18" s="173"/>
      <c r="H18" s="167"/>
      <c r="I18" s="77"/>
      <c r="J18" s="78"/>
    </row>
    <row r="19" spans="1:10" ht="18.75" thickBot="1">
      <c r="A19" s="165"/>
      <c r="B19" s="174"/>
      <c r="C19" s="174"/>
      <c r="D19" s="174"/>
      <c r="E19" s="174"/>
      <c r="F19" s="174"/>
      <c r="G19" s="174"/>
      <c r="H19" s="175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63" t="s">
        <v>31</v>
      </c>
      <c r="B21" s="171" t="e">
        <f>VLOOKUP(J21,'[3]пр.взв.'!B6:F85,2,FALSE)</f>
        <v>#N/A</v>
      </c>
      <c r="C21" s="171"/>
      <c r="D21" s="171"/>
      <c r="E21" s="171"/>
      <c r="F21" s="171"/>
      <c r="G21" s="171"/>
      <c r="H21" s="166" t="e">
        <f>VLOOKUP(J21,'[3]пр.взв.'!B6:F85,3,FALSE)</f>
        <v>#N/A</v>
      </c>
    </row>
    <row r="22" spans="1:8" ht="18" customHeight="1">
      <c r="A22" s="164"/>
      <c r="B22" s="172"/>
      <c r="C22" s="172"/>
      <c r="D22" s="172"/>
      <c r="E22" s="172"/>
      <c r="F22" s="172"/>
      <c r="G22" s="172"/>
      <c r="H22" s="167"/>
    </row>
    <row r="23" spans="1:8" ht="18" customHeight="1">
      <c r="A23" s="164"/>
      <c r="B23" s="173" t="e">
        <f>VLOOKUP(J21,'[3]пр.взв.'!B6:F85,4,FALSE)</f>
        <v>#N/A</v>
      </c>
      <c r="C23" s="173"/>
      <c r="D23" s="173"/>
      <c r="E23" s="173"/>
      <c r="F23" s="173"/>
      <c r="G23" s="173"/>
      <c r="H23" s="167"/>
    </row>
    <row r="24" spans="1:8" ht="18" customHeight="1" thickBot="1">
      <c r="A24" s="165"/>
      <c r="B24" s="174"/>
      <c r="C24" s="174"/>
      <c r="D24" s="174"/>
      <c r="E24" s="174"/>
      <c r="F24" s="174"/>
      <c r="G24" s="174"/>
      <c r="H24" s="175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76"/>
      <c r="B28" s="177"/>
      <c r="C28" s="177"/>
      <c r="D28" s="177"/>
      <c r="E28" s="177"/>
      <c r="F28" s="177"/>
      <c r="G28" s="177"/>
      <c r="H28" s="166"/>
    </row>
    <row r="29" spans="1:8" ht="13.5" thickBot="1">
      <c r="A29" s="178"/>
      <c r="B29" s="174"/>
      <c r="C29" s="174"/>
      <c r="D29" s="174"/>
      <c r="E29" s="174"/>
      <c r="F29" s="174"/>
      <c r="G29" s="174"/>
      <c r="H29" s="175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1:G12"/>
    <mergeCell ref="B18:H19"/>
    <mergeCell ref="A28:H29"/>
    <mergeCell ref="A21:A24"/>
    <mergeCell ref="B21:G22"/>
    <mergeCell ref="H21:H22"/>
    <mergeCell ref="B23:H24"/>
    <mergeCell ref="A6:A9"/>
    <mergeCell ref="A16:A19"/>
    <mergeCell ref="H6:H7"/>
    <mergeCell ref="A11:A14"/>
    <mergeCell ref="B6:G7"/>
    <mergeCell ref="H16:H17"/>
    <mergeCell ref="B8:H9"/>
    <mergeCell ref="B13:H14"/>
    <mergeCell ref="B16:G17"/>
    <mergeCell ref="H11:H12"/>
    <mergeCell ref="A1:H1"/>
    <mergeCell ref="A2:H2"/>
    <mergeCell ref="A3:H3"/>
    <mergeCell ref="C4:G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193" t="s">
        <v>16</v>
      </c>
      <c r="D1" s="193"/>
      <c r="E1" s="193"/>
      <c r="F1" s="193"/>
      <c r="G1" s="193"/>
      <c r="H1" s="193"/>
      <c r="I1" s="193"/>
      <c r="J1" s="193"/>
      <c r="K1" s="193"/>
      <c r="L1" s="193"/>
    </row>
    <row r="2" spans="2:12" ht="62.25" customHeight="1">
      <c r="B2" s="49"/>
      <c r="C2" s="179" t="str">
        <f>HYPERLINK('[2]реквизиты'!$A$2)</f>
        <v>of the World Cup Stage by Sambo among men and women and on combat sambo for the prize of The President of Kazakhstan N.A.Nazarbaev</v>
      </c>
      <c r="D2" s="179"/>
      <c r="E2" s="179"/>
      <c r="F2" s="179"/>
      <c r="G2" s="179"/>
      <c r="H2" s="179"/>
      <c r="I2" s="179"/>
      <c r="J2" s="179"/>
      <c r="K2" s="179"/>
      <c r="L2" s="179"/>
    </row>
    <row r="3" spans="2:13" ht="26.25" customHeight="1" thickBot="1">
      <c r="B3" s="152" t="str">
        <f>HYPERLINK('[2]реквизиты'!$A$3)</f>
        <v>January 27-30. 2012 , Uralsk, Kazakhstan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2:14" ht="27.75" customHeight="1" thickBot="1">
      <c r="B4" s="65"/>
      <c r="C4" s="180" t="str">
        <f>HYPERLINK('пр.взв.'!$A$3)</f>
        <v>Weight category 60  kg  </v>
      </c>
      <c r="D4" s="181"/>
      <c r="E4" s="181"/>
      <c r="F4" s="181"/>
      <c r="G4" s="181"/>
      <c r="H4" s="181"/>
      <c r="I4" s="181"/>
      <c r="J4" s="181"/>
      <c r="K4" s="181"/>
      <c r="L4" s="182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08">
        <v>1</v>
      </c>
      <c r="B7" s="210" t="str">
        <f>VLOOKUP(A7,'пр.взв.'!B6:E21,2,FALSE)</f>
        <v>KONDRATEVA OLESYA</v>
      </c>
      <c r="C7" s="145">
        <f>VLOOKUP(A7,'пр.взв.'!B6:E21,3,FALSE)</f>
        <v>1983</v>
      </c>
      <c r="D7" s="137" t="str">
        <f>VLOOKUP(A7,'пр.взв.'!B6:E21,4,FALSE)</f>
        <v>RUS</v>
      </c>
      <c r="K7" s="205">
        <v>1</v>
      </c>
      <c r="L7" s="206">
        <v>2</v>
      </c>
      <c r="M7" s="207" t="str">
        <f>VLOOKUP(L7,'пр.взв.'!B6:E21,2,FALSE)</f>
        <v>ONOPRIENKO EKATERINA</v>
      </c>
      <c r="N7" s="191" t="str">
        <f>VLOOKUP(L7,'пр.взв.'!B6:E21,4,FALSE)</f>
        <v>RUS</v>
      </c>
      <c r="O7" s="53"/>
    </row>
    <row r="8" spans="1:15" ht="12.75" customHeight="1">
      <c r="A8" s="209"/>
      <c r="B8" s="211"/>
      <c r="C8" s="146"/>
      <c r="D8" s="138"/>
      <c r="E8" s="83">
        <v>1</v>
      </c>
      <c r="K8" s="186"/>
      <c r="L8" s="188"/>
      <c r="M8" s="190"/>
      <c r="N8" s="184"/>
      <c r="O8" s="53"/>
    </row>
    <row r="9" spans="1:15" ht="12.75" customHeight="1" thickBot="1">
      <c r="A9" s="216">
        <v>5</v>
      </c>
      <c r="B9" s="214" t="str">
        <f>VLOOKUP(A9,'пр.взв.'!B6:E21,2,FALSE)</f>
        <v>BAILIYEVA RAISA</v>
      </c>
      <c r="C9" s="148">
        <f>VLOOKUP(A9,'пр.взв.'!B6:E21,3,FALSE)</f>
        <v>1975</v>
      </c>
      <c r="D9" s="139" t="str">
        <f>VLOOKUP(A9,'пр.взв.'!B6:E21,4,FALSE)</f>
        <v>KAZ</v>
      </c>
      <c r="E9" s="84"/>
      <c r="F9" s="7"/>
      <c r="G9" s="35"/>
      <c r="K9" s="185">
        <v>2</v>
      </c>
      <c r="L9" s="187">
        <v>3</v>
      </c>
      <c r="M9" s="189" t="str">
        <f>VLOOKUP(L9,'пр.взв.'!B6:E21,2,FALSE)</f>
        <v>SHINKORENKO ANASTASIYA</v>
      </c>
      <c r="N9" s="183" t="str">
        <f>VLOOKUP(L9,'пр.взв.'!B6:E21,4,FALSE)</f>
        <v>RUS</v>
      </c>
      <c r="O9" s="53"/>
    </row>
    <row r="10" spans="1:15" ht="12.75" customHeight="1" thickBot="1">
      <c r="A10" s="217"/>
      <c r="B10" s="215"/>
      <c r="C10" s="149"/>
      <c r="D10" s="140"/>
      <c r="F10" s="3"/>
      <c r="G10" s="83">
        <v>3</v>
      </c>
      <c r="K10" s="186"/>
      <c r="L10" s="192"/>
      <c r="M10" s="190"/>
      <c r="N10" s="184"/>
      <c r="O10" s="53"/>
    </row>
    <row r="11" spans="1:15" ht="12.75" customHeight="1" thickBot="1">
      <c r="A11" s="208">
        <v>3</v>
      </c>
      <c r="B11" s="210" t="str">
        <f>VLOOKUP(A11,'пр.взв.'!B6:E21,2,FALSE)</f>
        <v>SHINKORENKO ANASTASIYA</v>
      </c>
      <c r="C11" s="145">
        <f>VLOOKUP(A11,'пр.взв.'!B6:E21,3,FALSE)</f>
        <v>1991</v>
      </c>
      <c r="D11" s="137" t="str">
        <f>VLOOKUP(A11,'пр.взв.'!B6:E21,4,FALSE)</f>
        <v>RUS</v>
      </c>
      <c r="F11" s="3"/>
      <c r="G11" s="84"/>
      <c r="H11" s="32"/>
      <c r="K11" s="185">
        <v>3</v>
      </c>
      <c r="L11" s="187">
        <f>C30</f>
        <v>1</v>
      </c>
      <c r="M11" s="189" t="str">
        <f>VLOOKUP(L11,'пр.взв.'!B6:E21,2,FALSE)</f>
        <v>KONDRATEVA OLESYA</v>
      </c>
      <c r="N11" s="183" t="str">
        <f>VLOOKUP(L11,'пр.взв.'!B6:E21,4,FALSE)</f>
        <v>RUS</v>
      </c>
      <c r="O11" s="53"/>
    </row>
    <row r="12" spans="1:15" ht="12.75" customHeight="1">
      <c r="A12" s="209"/>
      <c r="B12" s="211"/>
      <c r="C12" s="146"/>
      <c r="D12" s="138"/>
      <c r="E12" s="83">
        <v>1</v>
      </c>
      <c r="F12" s="2"/>
      <c r="G12" s="35"/>
      <c r="H12" s="33"/>
      <c r="K12" s="186"/>
      <c r="L12" s="188"/>
      <c r="M12" s="190"/>
      <c r="N12" s="184"/>
      <c r="O12" s="53"/>
    </row>
    <row r="13" spans="1:15" ht="12.75" customHeight="1" thickBot="1">
      <c r="A13" s="216">
        <v>7</v>
      </c>
      <c r="B13" s="214" t="str">
        <f>VLOOKUP(A13,'пр.взв.'!B6:E21,2,FALSE)</f>
        <v>AITLEU AKARU</v>
      </c>
      <c r="C13" s="148">
        <f>VLOOKUP(A13,'пр.взв.'!B6:E21,3,FALSE)</f>
        <v>1992</v>
      </c>
      <c r="D13" s="139" t="str">
        <f>VLOOKUP(A13,'пр.взв.'!B6:E21,4,FALSE)</f>
        <v>KAZ</v>
      </c>
      <c r="E13" s="84"/>
      <c r="G13" s="3"/>
      <c r="H13" s="33"/>
      <c r="K13" s="185">
        <v>4</v>
      </c>
      <c r="L13" s="187">
        <v>4</v>
      </c>
      <c r="M13" s="189" t="str">
        <f>VLOOKUP(L13,'пр.взв.'!B6:E21,2,FALSE)</f>
        <v>BURTSEVA SVETA</v>
      </c>
      <c r="N13" s="183" t="str">
        <f>VLOOKUP(L13,'пр.взв.'!B6:E21,4,FALSE)</f>
        <v>RUS</v>
      </c>
      <c r="O13" s="53"/>
    </row>
    <row r="14" spans="1:15" ht="12.75" customHeight="1" thickBot="1">
      <c r="A14" s="217"/>
      <c r="B14" s="215"/>
      <c r="C14" s="149"/>
      <c r="D14" s="140"/>
      <c r="G14" s="3"/>
      <c r="H14" s="33"/>
      <c r="K14" s="186"/>
      <c r="L14" s="188"/>
      <c r="M14" s="190"/>
      <c r="N14" s="184"/>
      <c r="O14" s="53"/>
    </row>
    <row r="15" spans="1:15" ht="12" customHeight="1">
      <c r="A15" s="212" t="s">
        <v>10</v>
      </c>
      <c r="B15" s="61"/>
      <c r="C15" s="64"/>
      <c r="D15" s="64"/>
      <c r="G15" s="3"/>
      <c r="H15" s="33"/>
      <c r="I15" s="83"/>
      <c r="K15" s="200" t="s">
        <v>57</v>
      </c>
      <c r="L15" s="202">
        <v>5</v>
      </c>
      <c r="M15" s="189" t="str">
        <f>VLOOKUP(L15,'пр.взв.'!B6:E21,2,FALSE)</f>
        <v>BAILIYEVA RAISA</v>
      </c>
      <c r="N15" s="183" t="str">
        <f>VLOOKUP(L15,'пр.взв.'!B6:E21,4,FALSE)</f>
        <v>KAZ</v>
      </c>
      <c r="O15" s="53"/>
    </row>
    <row r="16" spans="1:15" ht="12" customHeight="1" thickBot="1">
      <c r="A16" s="213"/>
      <c r="B16" s="61"/>
      <c r="C16" s="64"/>
      <c r="D16" s="64"/>
      <c r="G16" s="3"/>
      <c r="H16" s="33"/>
      <c r="I16" s="84"/>
      <c r="K16" s="201"/>
      <c r="L16" s="188"/>
      <c r="M16" s="190"/>
      <c r="N16" s="184"/>
      <c r="O16" s="53"/>
    </row>
    <row r="17" spans="1:15" ht="12.75" customHeight="1" thickBot="1">
      <c r="A17" s="208">
        <v>2</v>
      </c>
      <c r="B17" s="210" t="str">
        <f>VLOOKUP(A17,'пр.взв.'!B6:E21,2,FALSE)</f>
        <v>ONOPRIENKO EKATERINA</v>
      </c>
      <c r="C17" s="145">
        <f>VLOOKUP(A17,'пр.взв.'!B6:E21,3,FALSE)</f>
        <v>1987</v>
      </c>
      <c r="D17" s="137" t="str">
        <f>VLOOKUP(A17,'пр.взв.'!B6:E21,4,FALSE)</f>
        <v>RUS</v>
      </c>
      <c r="G17" s="3"/>
      <c r="H17" s="33"/>
      <c r="K17" s="200" t="s">
        <v>57</v>
      </c>
      <c r="L17" s="187">
        <v>6</v>
      </c>
      <c r="M17" s="189" t="str">
        <f>VLOOKUP(L17,'пр.взв.'!B6:E21,2,FALSE)</f>
        <v>BALAPANOVA AIDANA</v>
      </c>
      <c r="N17" s="183" t="str">
        <f>VLOOKUP(L17,'пр.взв.'!B6:E21,4,FALSE)</f>
        <v>KAZ</v>
      </c>
      <c r="O17" s="53"/>
    </row>
    <row r="18" spans="1:15" ht="12.75" customHeight="1">
      <c r="A18" s="209"/>
      <c r="B18" s="211"/>
      <c r="C18" s="146"/>
      <c r="D18" s="138"/>
      <c r="E18" s="83">
        <v>2</v>
      </c>
      <c r="G18" s="3"/>
      <c r="H18" s="33"/>
      <c r="K18" s="201"/>
      <c r="L18" s="188"/>
      <c r="M18" s="190"/>
      <c r="N18" s="184"/>
      <c r="O18" s="53"/>
    </row>
    <row r="19" spans="1:15" ht="12.75" customHeight="1" thickBot="1">
      <c r="A19" s="216">
        <v>6</v>
      </c>
      <c r="B19" s="214" t="str">
        <f>VLOOKUP(A19,'пр.взв.'!B6:E21,2,FALSE)</f>
        <v>BALAPANOVA AIDANA</v>
      </c>
      <c r="C19" s="148">
        <f>VLOOKUP(A19,'пр.взв.'!B6:E21,3,FALSE)</f>
        <v>1992</v>
      </c>
      <c r="D19" s="139" t="str">
        <f>VLOOKUP(A19,'пр.взв.'!B6:E21,4,FALSE)</f>
        <v>KAZ</v>
      </c>
      <c r="E19" s="84"/>
      <c r="F19" s="7"/>
      <c r="G19" s="35"/>
      <c r="H19" s="33"/>
      <c r="K19" s="196" t="s">
        <v>37</v>
      </c>
      <c r="L19" s="194"/>
      <c r="M19" s="198" t="e">
        <f>VLOOKUP(L19,'пр.взв.'!B6:E21,2,FALSE)</f>
        <v>#N/A</v>
      </c>
      <c r="N19" s="194" t="e">
        <f>VLOOKUP(L19,'пр.взв.'!B6:E21,4,FALSE)</f>
        <v>#N/A</v>
      </c>
      <c r="O19" s="53"/>
    </row>
    <row r="20" spans="1:15" ht="12.75" customHeight="1" thickBot="1">
      <c r="A20" s="217"/>
      <c r="B20" s="215"/>
      <c r="C20" s="149"/>
      <c r="D20" s="140"/>
      <c r="F20" s="3"/>
      <c r="G20" s="83">
        <v>2</v>
      </c>
      <c r="H20" s="34"/>
      <c r="K20" s="197"/>
      <c r="L20" s="195"/>
      <c r="M20" s="199"/>
      <c r="N20" s="195"/>
      <c r="O20" s="53"/>
    </row>
    <row r="21" spans="1:15" ht="12.75" customHeight="1" thickBot="1">
      <c r="A21" s="208">
        <v>4</v>
      </c>
      <c r="B21" s="210" t="str">
        <f>VLOOKUP(A21,'пр.взв.'!B6:E21,2,FALSE)</f>
        <v>BURTSEVA SVETA</v>
      </c>
      <c r="C21" s="145">
        <f>VLOOKUP(A21,'пр.взв.'!B6:E21,3,FALSE)</f>
        <v>1984</v>
      </c>
      <c r="D21" s="137" t="str">
        <f>VLOOKUP(A21,'пр.взв.'!B6:E21,4,FALSE)</f>
        <v>RUS</v>
      </c>
      <c r="F21" s="3"/>
      <c r="G21" s="84"/>
      <c r="H21" s="3"/>
      <c r="K21" s="196" t="s">
        <v>37</v>
      </c>
      <c r="L21" s="194"/>
      <c r="M21" s="198" t="e">
        <f>VLOOKUP(L21,'пр.взв.'!B6:E21,2,FALSE)</f>
        <v>#N/A</v>
      </c>
      <c r="N21" s="194" t="e">
        <f>VLOOKUP(L21,'пр.взв.'!B6:E21,4,FALSE)</f>
        <v>#N/A</v>
      </c>
      <c r="O21" s="53"/>
    </row>
    <row r="22" spans="1:15" ht="13.5" customHeight="1">
      <c r="A22" s="209"/>
      <c r="B22" s="211"/>
      <c r="C22" s="146"/>
      <c r="D22" s="138"/>
      <c r="E22" s="83">
        <v>4</v>
      </c>
      <c r="F22" s="2"/>
      <c r="G22" s="35"/>
      <c r="H22" s="3"/>
      <c r="K22" s="197"/>
      <c r="L22" s="195"/>
      <c r="M22" s="199"/>
      <c r="N22" s="195"/>
      <c r="O22" s="53"/>
    </row>
    <row r="23" spans="1:15" ht="12.75" customHeight="1" thickBot="1">
      <c r="A23" s="216">
        <v>8</v>
      </c>
      <c r="B23" s="219" t="e">
        <f>VLOOKUP(A23,'пр.взв.'!B6:E21,2,FALSE)</f>
        <v>#N/A</v>
      </c>
      <c r="C23" s="221" t="e">
        <f>VLOOKUP(A23,'пр.взв.'!B6:E21,3,FALSE)</f>
        <v>#N/A</v>
      </c>
      <c r="D23" s="223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217"/>
      <c r="B24" s="220"/>
      <c r="C24" s="222"/>
      <c r="D24" s="224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03">
        <v>1</v>
      </c>
      <c r="F28" s="85"/>
      <c r="G28" s="3"/>
      <c r="H28" s="3"/>
      <c r="I28" s="3"/>
      <c r="J28" s="3"/>
      <c r="K28" s="3"/>
    </row>
    <row r="29" spans="1:11" ht="12.75" customHeight="1" thickBot="1">
      <c r="A29" s="204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1</v>
      </c>
      <c r="F30" s="3"/>
      <c r="G30" s="3"/>
      <c r="H30" s="3"/>
      <c r="I30" s="3"/>
      <c r="J30" s="225"/>
      <c r="K30" s="225"/>
    </row>
    <row r="31" spans="2:11" ht="12.75" customHeight="1" thickBot="1">
      <c r="B31" s="33"/>
      <c r="C31" s="51"/>
      <c r="F31" s="3"/>
      <c r="G31" s="3"/>
      <c r="H31" s="3"/>
      <c r="I31" s="3"/>
      <c r="J31" s="218"/>
      <c r="K31" s="218"/>
    </row>
    <row r="32" spans="1:11" ht="13.5" customHeight="1">
      <c r="A32" s="203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204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  <mergeCell ref="A28:A29"/>
    <mergeCell ref="K17:K18"/>
    <mergeCell ref="D17:D18"/>
    <mergeCell ref="A19:A20"/>
    <mergeCell ref="B19:B20"/>
    <mergeCell ref="C19:C20"/>
    <mergeCell ref="D19:D20"/>
    <mergeCell ref="A13:A14"/>
    <mergeCell ref="B13:B14"/>
    <mergeCell ref="C13:C14"/>
    <mergeCell ref="A17:A18"/>
    <mergeCell ref="C17:C18"/>
    <mergeCell ref="B17:B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7:N8"/>
    <mergeCell ref="K9:K10"/>
    <mergeCell ref="L9:L10"/>
    <mergeCell ref="M9:M10"/>
    <mergeCell ref="N11:N12"/>
    <mergeCell ref="K11:K12"/>
    <mergeCell ref="L11:L12"/>
    <mergeCell ref="M11:M12"/>
    <mergeCell ref="C2:L2"/>
    <mergeCell ref="D7:D8"/>
    <mergeCell ref="C4:L4"/>
    <mergeCell ref="D11:D12"/>
    <mergeCell ref="D9:D10"/>
    <mergeCell ref="B3:M3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2012-01-29T11:25:27Z</cp:lastPrinted>
  <dcterms:created xsi:type="dcterms:W3CDTF">1996-10-08T23:32:33Z</dcterms:created>
  <dcterms:modified xsi:type="dcterms:W3CDTF">2012-03-12T09:03:22Z</dcterms:modified>
  <cp:category/>
  <cp:version/>
  <cp:contentType/>
  <cp:contentStatus/>
</cp:coreProperties>
</file>